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6" sheetId="1" r:id="rId1"/>
  </sheets>
  <definedNames>
    <definedName name="_xlnm.Print_Area" localSheetId="0">'Прил. 6'!$A$1:$R$38</definedName>
  </definedNames>
  <calcPr fullCalcOnLoad="1"/>
</workbook>
</file>

<file path=xl/sharedStrings.xml><?xml version="1.0" encoding="utf-8"?>
<sst xmlns="http://schemas.openxmlformats.org/spreadsheetml/2006/main" count="48" uniqueCount="46">
  <si>
    <t>Дорожное хозяйство (дорожные фонды)</t>
  </si>
  <si>
    <t>Приложение 6</t>
  </si>
  <si>
    <t>тыс.руб.</t>
  </si>
  <si>
    <t>СОЦИАЛЬНАЯ ПОЛИТИКА</t>
  </si>
  <si>
    <t>Пенсионное обеспечение</t>
  </si>
  <si>
    <t>КУЛЬТУРА, КИНЕМАТОГРАФИЯ</t>
  </si>
  <si>
    <t>от №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</si>
  <si>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</si>
  <si>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</si>
  <si>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</si>
  <si>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</si>
  <si>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</si>
  <si>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Коммунальное хозяйство</t>
  </si>
  <si>
    <t>Жилищное хозяйство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</si>
  <si>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</si>
  <si>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</si>
  <si>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</si>
  <si>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</si>
  <si>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</si>
  <si>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</si>
  <si>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</si>
  <si>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</si>
  <si>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структура расходов</t>
  </si>
  <si>
    <t/>
  </si>
  <si>
    <t>сельского поселения Аган</t>
  </si>
  <si>
    <t>Другие вопросы в области национальной безопасности и правоохранительной деятельности</t>
  </si>
  <si>
    <t>Органы юстиции</t>
  </si>
  <si>
    <t xml:space="preserve">к решению Совета депутатов </t>
  </si>
  <si>
    <t>Распределение бюджетных ассигнований по разделам и подразделам классификации расходов бюджета на 2017 год и плановый период 2018-2019 годов.</t>
  </si>
  <si>
    <t>НАИМЕНОВАНИЕ (ПОКАЗАТЕЛИ)</t>
  </si>
  <si>
    <t>РАЗДЕЛ</t>
  </si>
  <si>
    <t>ПОДРАЗДЕЛ</t>
  </si>
  <si>
    <t>2017 ГОД</t>
  </si>
  <si>
    <t>2018 ГОД</t>
  </si>
  <si>
    <t>2019 ГОД</t>
  </si>
  <si>
    <t>АДМИНИСТРАЦИЯ СЕЛЬСКОГО ПОСЕЛЕНИЯ АГАН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</si>
  <si>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</si>
  <si>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</si>
  <si>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</si>
  <si>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</si>
  <si>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от  № 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</si>
  <si>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района "Обеспечение доступным и комфортным жильем жителей Нижневартовского района в 2014-2020 гг."</t>
  </si>
  <si>
    <t>05</t>
  </si>
  <si>
    <t>01</t>
  </si>
  <si>
    <t>00</t>
  </si>
  <si>
    <t>ВНЕПРОГРАММНЫЕ НАПРАВЛЕНИЯ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</si>
</sst>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  <numFmt numFmtId="217" formatCode="#,##0.0\ _₽;[Red]\-#,##0.0\ _₽"/>
  </numFmts>
  <fonts count="57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0" fontId="2" fillId="33" borderId="0" xfId="53" applyFill="1" applyAlignment="1">
      <alignment horizontal="center"/>
      <protection/>
    </xf>
    <xf numFmtId="40" fontId="3" fillId="33" borderId="0" xfId="53" applyNumberFormat="1" applyFont="1" applyFill="1" applyAlignment="1" applyProtection="1">
      <alignment horizontal="center"/>
      <protection hidden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58" applyFont="1" applyAlignment="1">
      <alignment horizontal="right"/>
      <protection/>
    </xf>
    <xf numFmtId="196" fontId="2" fillId="33" borderId="0" xfId="53" applyNumberFormat="1" applyFill="1">
      <alignment/>
      <protection/>
    </xf>
    <xf numFmtId="196" fontId="2" fillId="33" borderId="0" xfId="53" applyNumberFormat="1" applyFill="1" applyAlignment="1">
      <alignment horizontal="center"/>
      <protection/>
    </xf>
    <xf numFmtId="181" fontId="13" fillId="11" borderId="10" xfId="53" applyNumberFormat="1" applyFont="1" applyFill="1" applyBorder="1" applyAlignment="1" applyProtection="1">
      <alignment horizontal="center"/>
      <protection hidden="1"/>
    </xf>
    <xf numFmtId="181" fontId="13" fillId="34" borderId="10" xfId="53" applyNumberFormat="1" applyFont="1" applyFill="1" applyBorder="1" applyAlignment="1" applyProtection="1">
      <alignment horizontal="center"/>
      <protection hidden="1"/>
    </xf>
    <xf numFmtId="181" fontId="13" fillId="35" borderId="10" xfId="53" applyNumberFormat="1" applyFont="1" applyFill="1" applyBorder="1" applyAlignment="1" applyProtection="1">
      <alignment horizontal="center"/>
      <protection hidden="1"/>
    </xf>
    <xf numFmtId="181" fontId="14" fillId="35" borderId="10" xfId="53" applyNumberFormat="1" applyFont="1" applyFill="1" applyBorder="1" applyAlignment="1" applyProtection="1">
      <alignment horizontal="center"/>
      <protection hidden="1"/>
    </xf>
    <xf numFmtId="181" fontId="14" fillId="11" borderId="10" xfId="53" applyNumberFormat="1" applyFont="1" applyFill="1" applyBorder="1" applyAlignment="1" applyProtection="1">
      <alignment horizontal="center"/>
      <protection hidden="1"/>
    </xf>
    <xf numFmtId="183" fontId="5" fillId="11" borderId="10" xfId="53" applyNumberFormat="1" applyFont="1" applyFill="1" applyBorder="1" applyAlignment="1" applyProtection="1">
      <alignment horizontal="center"/>
      <protection hidden="1"/>
    </xf>
    <xf numFmtId="196" fontId="5" fillId="11" borderId="10" xfId="53" applyNumberFormat="1" applyFont="1" applyFill="1" applyBorder="1" applyAlignment="1" applyProtection="1">
      <alignment horizontal="center"/>
      <protection hidden="1"/>
    </xf>
    <xf numFmtId="183" fontId="5" fillId="34" borderId="10" xfId="53" applyNumberFormat="1" applyFont="1" applyFill="1" applyBorder="1" applyAlignment="1" applyProtection="1">
      <alignment horizontal="center"/>
      <protection hidden="1"/>
    </xf>
    <xf numFmtId="196" fontId="5" fillId="34" borderId="10" xfId="53" applyNumberFormat="1" applyFont="1" applyFill="1" applyBorder="1" applyAlignment="1" applyProtection="1">
      <alignment horizontal="center"/>
      <protection hidden="1"/>
    </xf>
    <xf numFmtId="183" fontId="5" fillId="35" borderId="10" xfId="53" applyNumberFormat="1" applyFont="1" applyFill="1" applyBorder="1" applyAlignment="1" applyProtection="1">
      <alignment horizontal="center"/>
      <protection hidden="1"/>
    </xf>
    <xf numFmtId="196" fontId="53" fillId="35" borderId="10" xfId="53" applyNumberFormat="1" applyFont="1" applyFill="1" applyBorder="1" applyAlignment="1" applyProtection="1">
      <alignment horizontal="center"/>
      <protection hidden="1"/>
    </xf>
    <xf numFmtId="183" fontId="5" fillId="35" borderId="10" xfId="53" applyNumberFormat="1" applyFont="1" applyFill="1" applyBorder="1" applyAlignment="1" applyProtection="1">
      <alignment horizontal="center" wrapText="1"/>
      <protection hidden="1"/>
    </xf>
    <xf numFmtId="196" fontId="5" fillId="35" borderId="10" xfId="53" applyNumberFormat="1" applyFont="1" applyFill="1" applyBorder="1" applyAlignment="1" applyProtection="1">
      <alignment horizontal="center"/>
      <protection hidden="1"/>
    </xf>
    <xf numFmtId="196" fontId="53" fillId="11" borderId="10" xfId="53" applyNumberFormat="1" applyFont="1" applyFill="1" applyBorder="1" applyAlignment="1" applyProtection="1">
      <alignment horizontal="center"/>
      <protection hidden="1"/>
    </xf>
    <xf numFmtId="0" fontId="13" fillId="33" borderId="11" xfId="53" applyNumberFormat="1" applyFont="1" applyFill="1" applyBorder="1" applyAlignment="1" applyProtection="1">
      <alignment horizontal="center"/>
      <protection hidden="1"/>
    </xf>
    <xf numFmtId="0" fontId="13" fillId="33" borderId="11" xfId="53" applyNumberFormat="1" applyFont="1" applyFill="1" applyBorder="1" applyAlignment="1" applyProtection="1">
      <alignment horizontal="center" wrapText="1"/>
      <protection hidden="1"/>
    </xf>
    <xf numFmtId="181" fontId="13" fillId="36" borderId="12" xfId="53" applyNumberFormat="1" applyFont="1" applyFill="1" applyBorder="1" applyAlignment="1" applyProtection="1">
      <alignment horizontal="center"/>
      <protection hidden="1"/>
    </xf>
    <xf numFmtId="183" fontId="5" fillId="36" borderId="12" xfId="53" applyNumberFormat="1" applyFont="1" applyFill="1" applyBorder="1" applyAlignment="1" applyProtection="1">
      <alignment horizontal="center"/>
      <protection hidden="1"/>
    </xf>
    <xf numFmtId="196" fontId="5" fillId="36" borderId="12" xfId="53" applyNumberFormat="1" applyFont="1" applyFill="1" applyBorder="1" applyAlignment="1" applyProtection="1">
      <alignment horizontal="center"/>
      <protection hidden="1"/>
    </xf>
    <xf numFmtId="0" fontId="15" fillId="33" borderId="13" xfId="53" applyNumberFormat="1" applyFont="1" applyFill="1" applyBorder="1" applyAlignment="1" applyProtection="1">
      <alignment horizontal="center" wrapText="1"/>
      <protection hidden="1"/>
    </xf>
    <xf numFmtId="0" fontId="15" fillId="33" borderId="13" xfId="53" applyNumberFormat="1" applyFont="1" applyFill="1" applyBorder="1" applyAlignment="1" applyProtection="1">
      <alignment horizontal="center"/>
      <protection hidden="1"/>
    </xf>
    <xf numFmtId="0" fontId="1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55" applyFont="1" applyFill="1" applyAlignment="1" applyProtection="1">
      <alignment horizontal="right"/>
      <protection hidden="1"/>
    </xf>
    <xf numFmtId="0" fontId="3" fillId="33" borderId="0" xfId="57" applyNumberFormat="1" applyFont="1" applyFill="1" applyAlignment="1" applyProtection="1">
      <alignment wrapText="1"/>
      <protection hidden="1"/>
    </xf>
    <xf numFmtId="0" fontId="3" fillId="33" borderId="0" xfId="57" applyNumberFormat="1" applyFont="1" applyFill="1" applyAlignment="1" applyProtection="1">
      <alignment/>
      <protection hidden="1"/>
    </xf>
    <xf numFmtId="0" fontId="2" fillId="33" borderId="0" xfId="57" applyFont="1" applyFill="1" applyProtection="1">
      <alignment/>
      <protection hidden="1"/>
    </xf>
    <xf numFmtId="0" fontId="7" fillId="33" borderId="0" xfId="57" applyFont="1" applyFill="1" applyAlignment="1" applyProtection="1">
      <alignment horizontal="right"/>
      <protection hidden="1"/>
    </xf>
    <xf numFmtId="181" fontId="13" fillId="35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indent="5"/>
    </xf>
    <xf numFmtId="196" fontId="5" fillId="35" borderId="10" xfId="53" applyNumberFormat="1" applyFont="1" applyFill="1" applyBorder="1" applyAlignment="1" applyProtection="1">
      <alignment horizontal="center" wrapText="1"/>
      <protection hidden="1"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14" fillId="11" borderId="10" xfId="53" applyNumberFormat="1" applyFont="1" applyFill="1" applyBorder="1" applyAlignment="1" applyProtection="1">
      <alignment wrapText="1"/>
      <protection hidden="1"/>
    </xf>
    <xf numFmtId="0" fontId="14" fillId="11" borderId="10" xfId="53" applyNumberFormat="1" applyFont="1" applyFill="1" applyBorder="1" applyAlignment="1" applyProtection="1">
      <alignment/>
      <protection hidden="1"/>
    </xf>
    <xf numFmtId="40" fontId="5" fillId="11" borderId="10" xfId="53" applyNumberFormat="1" applyFont="1" applyFill="1" applyBorder="1" applyAlignment="1" applyProtection="1">
      <alignment horizontal="center" vertical="center"/>
      <protection hidden="1"/>
    </xf>
    <xf numFmtId="49" fontId="5" fillId="11" borderId="10" xfId="53" applyNumberFormat="1" applyFont="1" applyFill="1" applyBorder="1" applyAlignment="1" applyProtection="1">
      <alignment horizontal="center" vertical="center"/>
      <protection hidden="1"/>
    </xf>
    <xf numFmtId="0" fontId="5" fillId="11" borderId="10" xfId="53" applyNumberFormat="1" applyFont="1" applyFill="1" applyBorder="1" applyAlignment="1" applyProtection="1">
      <alignment horizontal="center" vertical="center"/>
      <protection hidden="1"/>
    </xf>
    <xf numFmtId="49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198" fontId="53" fillId="33" borderId="10" xfId="0" applyNumberFormat="1" applyFont="1" applyFill="1" applyBorder="1" applyAlignment="1">
      <alignment horizontal="center" vertical="center"/>
    </xf>
    <xf numFmtId="217" fontId="5" fillId="11" borderId="10" xfId="53" applyNumberFormat="1" applyFont="1" applyFill="1" applyBorder="1" applyAlignment="1" applyProtection="1">
      <alignment horizontal="center" vertical="center"/>
      <protection hidden="1"/>
    </xf>
    <xf numFmtId="4" fontId="53" fillId="33" borderId="10" xfId="0" applyNumberFormat="1" applyFont="1" applyFill="1" applyBorder="1" applyAlignment="1">
      <alignment horizontal="center" vertical="center"/>
    </xf>
    <xf numFmtId="181" fontId="13" fillId="35" borderId="10" xfId="53" applyNumberFormat="1" applyFont="1" applyFill="1" applyBorder="1" applyAlignment="1" applyProtection="1">
      <alignment horizontal="left" vertical="center" wrapText="1"/>
      <protection hidden="1"/>
    </xf>
    <xf numFmtId="181" fontId="13" fillId="11" borderId="10" xfId="53" applyNumberFormat="1" applyFont="1" applyFill="1" applyBorder="1" applyAlignment="1" applyProtection="1">
      <alignment horizontal="left" vertical="center" wrapText="1"/>
      <protection hidden="1"/>
    </xf>
    <xf numFmtId="181" fontId="13" fillId="35" borderId="14" xfId="53" applyNumberFormat="1" applyFont="1" applyFill="1" applyBorder="1" applyAlignment="1" applyProtection="1">
      <alignment horizontal="left" vertical="center" wrapText="1"/>
      <protection hidden="1"/>
    </xf>
    <xf numFmtId="0" fontId="0" fillId="35" borderId="15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181" fontId="13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3" fillId="11" borderId="14" xfId="53" applyNumberFormat="1" applyFont="1" applyFill="1" applyBorder="1" applyAlignment="1" applyProtection="1">
      <alignment vertical="center" wrapText="1"/>
      <protection hidden="1"/>
    </xf>
    <xf numFmtId="0" fontId="55" fillId="11" borderId="15" xfId="0" applyFont="1" applyFill="1" applyBorder="1" applyAlignment="1">
      <alignment vertical="center" wrapText="1"/>
    </xf>
    <xf numFmtId="0" fontId="55" fillId="11" borderId="16" xfId="0" applyFont="1" applyFill="1" applyBorder="1" applyAlignment="1">
      <alignment vertical="center" wrapText="1"/>
    </xf>
    <xf numFmtId="0" fontId="55" fillId="33" borderId="14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7" fillId="33" borderId="0" xfId="55" applyFont="1" applyFill="1" applyAlignment="1" applyProtection="1">
      <alignment horizontal="left" vertical="top"/>
      <protection hidden="1"/>
    </xf>
    <xf numFmtId="0" fontId="0" fillId="0" borderId="0" xfId="0" applyAlignment="1">
      <alignment/>
    </xf>
    <xf numFmtId="0" fontId="7" fillId="33" borderId="0" xfId="53" applyFont="1" applyFill="1" applyAlignment="1">
      <alignment horizontal="left" vertical="top"/>
      <protection/>
    </xf>
    <xf numFmtId="0" fontId="8" fillId="33" borderId="0" xfId="57" applyFont="1" applyFill="1" applyAlignment="1" applyProtection="1">
      <alignment horizontal="center" wrapText="1"/>
      <protection hidden="1"/>
    </xf>
    <xf numFmtId="0" fontId="56" fillId="0" borderId="0" xfId="0" applyFont="1" applyAlignment="1">
      <alignment/>
    </xf>
    <xf numFmtId="0" fontId="13" fillId="33" borderId="17" xfId="53" applyNumberFormat="1" applyFont="1" applyFill="1" applyBorder="1" applyAlignment="1" applyProtection="1">
      <alignment horizontal="center" vertical="center"/>
      <protection hidden="1"/>
    </xf>
    <xf numFmtId="0" fontId="13" fillId="33" borderId="18" xfId="53" applyNumberFormat="1" applyFont="1" applyFill="1" applyBorder="1" applyAlignment="1" applyProtection="1">
      <alignment horizontal="center" vertical="center"/>
      <protection hidden="1"/>
    </xf>
    <xf numFmtId="0" fontId="13" fillId="33" borderId="19" xfId="53" applyNumberFormat="1" applyFont="1" applyFill="1" applyBorder="1" applyAlignment="1" applyProtection="1">
      <alignment horizontal="center" vertical="center"/>
      <protection hidden="1"/>
    </xf>
    <xf numFmtId="0" fontId="15" fillId="33" borderId="20" xfId="53" applyNumberFormat="1" applyFont="1" applyFill="1" applyBorder="1" applyAlignment="1" applyProtection="1">
      <alignment horizontal="center" wrapText="1"/>
      <protection hidden="1"/>
    </xf>
    <xf numFmtId="0" fontId="15" fillId="33" borderId="13" xfId="53" applyNumberFormat="1" applyFont="1" applyFill="1" applyBorder="1" applyAlignment="1" applyProtection="1">
      <alignment horizontal="center" wrapText="1"/>
      <protection hidden="1"/>
    </xf>
    <xf numFmtId="181" fontId="13" fillId="36" borderId="12" xfId="53" applyNumberFormat="1" applyFont="1" applyFill="1" applyBorder="1" applyAlignment="1" applyProtection="1">
      <alignment horizontal="left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4"/>
  <sheetViews>
    <sheetView tabSelected="1" zoomScale="120" zoomScaleNormal="120" workbookViewId="0" topLeftCell="A8">
      <selection activeCell="AB27" sqref="AB27"/>
    </sheetView>
  </sheetViews>
  <sheetFormatPr defaultColWidth="9.140625" defaultRowHeight="15"/>
  <cols>
    <col min="1" max="3" width="9.140625" style="5" customWidth="1"/>
    <col min="4" max="4" width="34.14062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6.140625" style="1" hidden="1" customWidth="1"/>
    <col min="10" max="10" width="8.140625" style="1" customWidth="1"/>
    <col min="11" max="12" width="10.7109375" style="1" customWidth="1"/>
    <col min="13" max="13" width="11.421875" style="1" hidden="1" customWidth="1"/>
    <col min="14" max="14" width="10.28125" style="1" hidden="1" customWidth="1"/>
    <col min="15" max="15" width="10.7109375" style="9" hidden="1" customWidth="1"/>
    <col min="16" max="16" width="11.00390625" style="1" hidden="1" customWidth="1"/>
    <col min="17" max="18" width="10.7109375" style="1" customWidth="1"/>
    <col min="19" max="19" width="14.28125" style="1" customWidth="1"/>
    <col min="20" max="16384" width="9.140625" style="1" customWidth="1"/>
  </cols>
  <sheetData>
    <row r="1" spans="1:18" s="2" customFormat="1" ht="15">
      <c r="A1" s="5"/>
      <c r="B1" s="5"/>
      <c r="C1" s="5"/>
      <c r="D1" s="5"/>
      <c r="E1" s="5"/>
      <c r="F1" s="1"/>
      <c r="G1" s="1"/>
      <c r="H1" s="1"/>
      <c r="I1" s="1"/>
      <c r="J1" s="1"/>
      <c r="K1" s="1"/>
      <c r="L1" s="69" t="s">
        <v>1</v>
      </c>
      <c r="M1" s="70"/>
      <c r="N1" s="70"/>
      <c r="O1" s="70"/>
      <c r="P1" s="70"/>
      <c r="Q1" s="70"/>
      <c r="R1" s="70"/>
    </row>
    <row r="2" spans="1:18" s="2" customFormat="1" ht="15">
      <c r="A2" s="5"/>
      <c r="B2" s="5"/>
      <c r="C2" s="5"/>
      <c r="D2" s="5"/>
      <c r="E2" s="5"/>
      <c r="F2" s="1"/>
      <c r="G2" s="1"/>
      <c r="H2" s="1"/>
      <c r="I2" s="1"/>
      <c r="J2" s="1"/>
      <c r="K2" s="1"/>
      <c r="L2" s="71" t="s">
        <v>27</v>
      </c>
      <c r="M2" s="70"/>
      <c r="N2" s="70"/>
      <c r="O2" s="70"/>
      <c r="P2" s="70"/>
      <c r="Q2" s="70"/>
      <c r="R2" s="70"/>
    </row>
    <row r="3" spans="1:18" s="2" customFormat="1" ht="15">
      <c r="A3" s="5"/>
      <c r="B3" s="5"/>
      <c r="C3" s="5"/>
      <c r="D3" s="5"/>
      <c r="E3" s="5"/>
      <c r="F3" s="1"/>
      <c r="G3" s="1"/>
      <c r="H3" s="1"/>
      <c r="I3" s="1"/>
      <c r="J3" s="1"/>
      <c r="K3" s="1"/>
      <c r="L3" s="71" t="s">
        <v>24</v>
      </c>
      <c r="M3" s="70"/>
      <c r="N3" s="70"/>
      <c r="O3" s="70"/>
      <c r="P3" s="70"/>
      <c r="Q3" s="70"/>
      <c r="R3" s="70"/>
    </row>
    <row r="4" spans="1:18" s="2" customFormat="1" ht="15">
      <c r="A4" s="5"/>
      <c r="B4" s="5"/>
      <c r="C4" s="5"/>
      <c r="D4" s="5"/>
      <c r="E4" s="5"/>
      <c r="F4" s="1"/>
      <c r="G4" s="1"/>
      <c r="H4" s="1"/>
      <c r="I4" s="1"/>
      <c r="J4" s="1"/>
      <c r="K4" s="1"/>
      <c r="L4" s="71" t="s">
        <v>40</v>
      </c>
      <c r="M4" s="70"/>
      <c r="N4" s="70"/>
      <c r="O4" s="70"/>
      <c r="P4" s="70"/>
      <c r="Q4" s="70"/>
      <c r="R4" s="70"/>
    </row>
    <row r="5" spans="1:18" s="2" customFormat="1" ht="15.75">
      <c r="A5" s="5"/>
      <c r="B5" s="5"/>
      <c r="C5" s="5"/>
      <c r="D5" s="5"/>
      <c r="E5" s="5"/>
      <c r="F5" s="1"/>
      <c r="G5" s="1"/>
      <c r="H5" s="1"/>
      <c r="I5" s="1"/>
      <c r="J5" s="1"/>
      <c r="K5" s="37"/>
      <c r="L5" s="13"/>
      <c r="O5" s="7"/>
      <c r="P5" s="12" t="s">
        <v>6</v>
      </c>
      <c r="Q5" s="13"/>
      <c r="R5" s="43"/>
    </row>
    <row r="6" spans="1:18" s="2" customFormat="1" ht="18" customHeight="1">
      <c r="A6" s="72" t="s">
        <v>28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3"/>
    </row>
    <row r="7" spans="1:18" s="2" customFormat="1" ht="48.7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  <c r="R7" s="73"/>
    </row>
    <row r="8" spans="1:16" s="2" customFormat="1" ht="19.5" customHeight="1">
      <c r="A8" s="38"/>
      <c r="B8" s="38"/>
      <c r="C8" s="38"/>
      <c r="D8" s="38"/>
      <c r="E8" s="38"/>
      <c r="F8" s="39"/>
      <c r="G8" s="39"/>
      <c r="H8" s="39"/>
      <c r="I8" s="40"/>
      <c r="J8" s="40"/>
      <c r="K8" s="40"/>
      <c r="M8" s="13"/>
      <c r="O8" s="14"/>
      <c r="P8" s="41" t="s">
        <v>2</v>
      </c>
    </row>
    <row r="9" spans="1:18" ht="37.5" customHeight="1" thickBot="1">
      <c r="A9" s="74" t="s">
        <v>29</v>
      </c>
      <c r="B9" s="75"/>
      <c r="C9" s="75"/>
      <c r="D9" s="75"/>
      <c r="E9" s="75"/>
      <c r="F9" s="75"/>
      <c r="G9" s="76"/>
      <c r="H9" s="29"/>
      <c r="I9" s="30" t="s">
        <v>22</v>
      </c>
      <c r="J9" s="36" t="s">
        <v>30</v>
      </c>
      <c r="K9" s="36" t="s">
        <v>31</v>
      </c>
      <c r="L9" s="36" t="s">
        <v>32</v>
      </c>
      <c r="M9" s="36"/>
      <c r="N9" s="36"/>
      <c r="O9" s="36"/>
      <c r="P9" s="36"/>
      <c r="Q9" s="36" t="s">
        <v>33</v>
      </c>
      <c r="R9" s="36" t="s">
        <v>34</v>
      </c>
    </row>
    <row r="10" spans="1:18" ht="15.75" thickBot="1">
      <c r="A10" s="77">
        <v>1</v>
      </c>
      <c r="B10" s="78"/>
      <c r="C10" s="78"/>
      <c r="D10" s="78"/>
      <c r="E10" s="34"/>
      <c r="F10" s="35"/>
      <c r="G10" s="35"/>
      <c r="H10" s="35"/>
      <c r="I10" s="35">
        <v>2</v>
      </c>
      <c r="J10" s="35">
        <v>2</v>
      </c>
      <c r="K10" s="35">
        <v>3</v>
      </c>
      <c r="L10" s="35">
        <v>4</v>
      </c>
      <c r="M10" s="35"/>
      <c r="N10" s="35">
        <v>12</v>
      </c>
      <c r="O10" s="35"/>
      <c r="P10" s="35">
        <v>14</v>
      </c>
      <c r="Q10" s="35">
        <v>5</v>
      </c>
      <c r="R10" s="35">
        <v>6</v>
      </c>
    </row>
    <row r="11" spans="1:18" ht="25.5" customHeight="1">
      <c r="A11" s="79" t="s">
        <v>35</v>
      </c>
      <c r="B11" s="79"/>
      <c r="C11" s="79"/>
      <c r="D11" s="79"/>
      <c r="E11" s="79"/>
      <c r="F11" s="79"/>
      <c r="G11" s="79"/>
      <c r="H11" s="79"/>
      <c r="I11" s="31">
        <v>653</v>
      </c>
      <c r="J11" s="32">
        <v>0</v>
      </c>
      <c r="K11" s="32">
        <v>0</v>
      </c>
      <c r="L11" s="33">
        <f>SUM(L12+L18+L20+L24+L26+L30+L33+L35+L37)</f>
        <v>132199.11000000002</v>
      </c>
      <c r="M11" s="33" t="e">
        <f aca="true" t="shared" si="0" ref="M11:R11">SUM(M12+M18+M20+M24+M26+M30+M33+M35)</f>
        <v>#REF!</v>
      </c>
      <c r="N11" s="33" t="e">
        <f t="shared" si="0"/>
        <v>#REF!</v>
      </c>
      <c r="O11" s="33" t="e">
        <f t="shared" si="0"/>
        <v>#REF!</v>
      </c>
      <c r="P11" s="33" t="e">
        <f t="shared" si="0"/>
        <v>#REF!</v>
      </c>
      <c r="Q11" s="33">
        <f t="shared" si="0"/>
        <v>31627.399999999998</v>
      </c>
      <c r="R11" s="33">
        <f t="shared" si="0"/>
        <v>33175.99999999999</v>
      </c>
    </row>
    <row r="12" spans="1:18" ht="17.25" customHeight="1">
      <c r="A12" s="58" t="s">
        <v>36</v>
      </c>
      <c r="B12" s="58"/>
      <c r="C12" s="58"/>
      <c r="D12" s="58"/>
      <c r="E12" s="58"/>
      <c r="F12" s="58"/>
      <c r="G12" s="58"/>
      <c r="H12" s="58"/>
      <c r="I12" s="15">
        <v>653</v>
      </c>
      <c r="J12" s="20">
        <v>1</v>
      </c>
      <c r="K12" s="20">
        <v>0</v>
      </c>
      <c r="L12" s="21">
        <f>L13+L14+L15+L16+L17</f>
        <v>15938.099999999999</v>
      </c>
      <c r="M12" s="21" t="e">
        <f aca="true" t="shared" si="1" ref="M12:R12">M13+M14+M15+M16+M17</f>
        <v>#REF!</v>
      </c>
      <c r="N12" s="21" t="e">
        <f t="shared" si="1"/>
        <v>#REF!</v>
      </c>
      <c r="O12" s="21" t="e">
        <f t="shared" si="1"/>
        <v>#REF!</v>
      </c>
      <c r="P12" s="21" t="e">
        <f t="shared" si="1"/>
        <v>#REF!</v>
      </c>
      <c r="Q12" s="21">
        <f t="shared" si="1"/>
        <v>15206.8</v>
      </c>
      <c r="R12" s="21">
        <f t="shared" si="1"/>
        <v>16209.1</v>
      </c>
    </row>
    <row r="13" spans="1:18" ht="32.25" customHeight="1">
      <c r="A13" s="57" t="s">
        <v>21</v>
      </c>
      <c r="B13" s="57"/>
      <c r="C13" s="57"/>
      <c r="D13" s="57"/>
      <c r="E13" s="57"/>
      <c r="F13" s="57"/>
      <c r="G13" s="57"/>
      <c r="H13" s="57"/>
      <c r="I13" s="17">
        <v>653</v>
      </c>
      <c r="J13" s="24">
        <v>1</v>
      </c>
      <c r="K13" s="24">
        <v>2</v>
      </c>
      <c r="L13" s="27">
        <v>1451.6</v>
      </c>
      <c r="M13" s="27" t="e">
        <f>#REF!</f>
        <v>#REF!</v>
      </c>
      <c r="N13" s="27" t="e">
        <f>#REF!</f>
        <v>#REF!</v>
      </c>
      <c r="O13" s="27" t="e">
        <f>#REF!</f>
        <v>#REF!</v>
      </c>
      <c r="P13" s="27" t="e">
        <f>#REF!</f>
        <v>#REF!</v>
      </c>
      <c r="Q13" s="27">
        <v>1451.6</v>
      </c>
      <c r="R13" s="27">
        <v>1451.6</v>
      </c>
    </row>
    <row r="14" spans="1:18" ht="31.5" customHeight="1">
      <c r="A14" s="57" t="s">
        <v>20</v>
      </c>
      <c r="B14" s="57"/>
      <c r="C14" s="57"/>
      <c r="D14" s="57"/>
      <c r="E14" s="57"/>
      <c r="F14" s="57"/>
      <c r="G14" s="57"/>
      <c r="H14" s="57"/>
      <c r="I14" s="17">
        <v>653</v>
      </c>
      <c r="J14" s="24">
        <v>1</v>
      </c>
      <c r="K14" s="24">
        <v>3</v>
      </c>
      <c r="L14" s="27">
        <v>5</v>
      </c>
      <c r="M14" s="27" t="e">
        <f>#REF!</f>
        <v>#REF!</v>
      </c>
      <c r="N14" s="27" t="e">
        <f>#REF!</f>
        <v>#REF!</v>
      </c>
      <c r="O14" s="27" t="e">
        <f>#REF!</f>
        <v>#REF!</v>
      </c>
      <c r="P14" s="27" t="e">
        <f>#REF!</f>
        <v>#REF!</v>
      </c>
      <c r="Q14" s="27">
        <v>5</v>
      </c>
      <c r="R14" s="27">
        <v>5</v>
      </c>
    </row>
    <row r="15" spans="1:18" ht="38.25" customHeight="1">
      <c r="A15" s="57" t="s">
        <v>19</v>
      </c>
      <c r="B15" s="57"/>
      <c r="C15" s="57"/>
      <c r="D15" s="57"/>
      <c r="E15" s="57"/>
      <c r="F15" s="57"/>
      <c r="G15" s="57"/>
      <c r="H15" s="57"/>
      <c r="I15" s="17">
        <v>653</v>
      </c>
      <c r="J15" s="26">
        <v>1</v>
      </c>
      <c r="K15" s="26">
        <v>4</v>
      </c>
      <c r="L15" s="44">
        <v>3696.2</v>
      </c>
      <c r="M15" s="27" t="e">
        <f>#REF!</f>
        <v>#REF!</v>
      </c>
      <c r="N15" s="27" t="e">
        <f>#REF!</f>
        <v>#REF!</v>
      </c>
      <c r="O15" s="27" t="e">
        <f>#REF!</f>
        <v>#REF!</v>
      </c>
      <c r="P15" s="27" t="e">
        <f>#REF!</f>
        <v>#REF!</v>
      </c>
      <c r="Q15" s="44">
        <v>3190.4</v>
      </c>
      <c r="R15" s="44">
        <v>3190.4</v>
      </c>
    </row>
    <row r="16" spans="1:18" ht="19.5" customHeight="1">
      <c r="A16" s="62" t="s">
        <v>18</v>
      </c>
      <c r="B16" s="62"/>
      <c r="C16" s="62"/>
      <c r="D16" s="62"/>
      <c r="E16" s="62"/>
      <c r="F16" s="62"/>
      <c r="G16" s="62"/>
      <c r="H16" s="62"/>
      <c r="I16" s="16">
        <v>653</v>
      </c>
      <c r="J16" s="22">
        <v>1</v>
      </c>
      <c r="K16" s="22">
        <v>11</v>
      </c>
      <c r="L16" s="23">
        <v>150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 t="e">
        <f>#REF!</f>
        <v>#REF!</v>
      </c>
      <c r="Q16" s="23">
        <v>150</v>
      </c>
      <c r="R16" s="23">
        <v>150</v>
      </c>
    </row>
    <row r="17" spans="1:18" ht="19.5" customHeight="1">
      <c r="A17" s="62" t="s">
        <v>17</v>
      </c>
      <c r="B17" s="62"/>
      <c r="C17" s="62"/>
      <c r="D17" s="62"/>
      <c r="E17" s="62"/>
      <c r="F17" s="62"/>
      <c r="G17" s="62"/>
      <c r="H17" s="62"/>
      <c r="I17" s="16"/>
      <c r="J17" s="22">
        <v>1</v>
      </c>
      <c r="K17" s="22">
        <v>13</v>
      </c>
      <c r="L17" s="23">
        <v>10635.3</v>
      </c>
      <c r="M17" s="23"/>
      <c r="N17" s="23"/>
      <c r="O17" s="23"/>
      <c r="P17" s="23"/>
      <c r="Q17" s="23">
        <v>10409.8</v>
      </c>
      <c r="R17" s="23">
        <v>11412.1</v>
      </c>
    </row>
    <row r="18" spans="1:18" ht="19.5" customHeight="1">
      <c r="A18" s="59" t="s">
        <v>16</v>
      </c>
      <c r="B18" s="60"/>
      <c r="C18" s="60"/>
      <c r="D18" s="61"/>
      <c r="E18" s="42"/>
      <c r="F18" s="42"/>
      <c r="G18" s="42"/>
      <c r="H18" s="42"/>
      <c r="I18" s="17"/>
      <c r="J18" s="24">
        <v>2</v>
      </c>
      <c r="K18" s="24">
        <v>0</v>
      </c>
      <c r="L18" s="27">
        <v>189.2</v>
      </c>
      <c r="M18" s="27"/>
      <c r="N18" s="27"/>
      <c r="O18" s="27"/>
      <c r="P18" s="27"/>
      <c r="Q18" s="27">
        <v>189.2</v>
      </c>
      <c r="R18" s="27">
        <v>189.2</v>
      </c>
    </row>
    <row r="19" spans="1:18" ht="19.5" customHeight="1">
      <c r="A19" s="57" t="s">
        <v>15</v>
      </c>
      <c r="B19" s="57"/>
      <c r="C19" s="57"/>
      <c r="D19" s="57"/>
      <c r="E19" s="57"/>
      <c r="F19" s="57"/>
      <c r="G19" s="57"/>
      <c r="H19" s="57"/>
      <c r="I19" s="17">
        <v>653</v>
      </c>
      <c r="J19" s="24">
        <v>2</v>
      </c>
      <c r="K19" s="24">
        <v>3</v>
      </c>
      <c r="L19" s="27">
        <v>189.2</v>
      </c>
      <c r="M19" s="27" t="e">
        <f>#REF!</f>
        <v>#REF!</v>
      </c>
      <c r="N19" s="27" t="e">
        <f>#REF!</f>
        <v>#REF!</v>
      </c>
      <c r="O19" s="27" t="e">
        <f>#REF!</f>
        <v>#REF!</v>
      </c>
      <c r="P19" s="27" t="e">
        <f>#REF!</f>
        <v>#REF!</v>
      </c>
      <c r="Q19" s="27">
        <v>189.2</v>
      </c>
      <c r="R19" s="27">
        <v>189.2</v>
      </c>
    </row>
    <row r="20" spans="1:18" s="10" customFormat="1" ht="36.75" customHeight="1">
      <c r="A20" s="58" t="s">
        <v>37</v>
      </c>
      <c r="B20" s="58"/>
      <c r="C20" s="58"/>
      <c r="D20" s="58"/>
      <c r="E20" s="58"/>
      <c r="F20" s="58"/>
      <c r="G20" s="58"/>
      <c r="H20" s="58"/>
      <c r="I20" s="19">
        <v>653</v>
      </c>
      <c r="J20" s="20">
        <v>3</v>
      </c>
      <c r="K20" s="20">
        <v>0</v>
      </c>
      <c r="L20" s="21">
        <v>4209.2</v>
      </c>
      <c r="M20" s="21" t="e">
        <f aca="true" t="shared" si="2" ref="M20:R20">SUM(M21+M22+M23)</f>
        <v>#REF!</v>
      </c>
      <c r="N20" s="21" t="e">
        <f t="shared" si="2"/>
        <v>#REF!</v>
      </c>
      <c r="O20" s="21" t="e">
        <f t="shared" si="2"/>
        <v>#REF!</v>
      </c>
      <c r="P20" s="21" t="e">
        <f t="shared" si="2"/>
        <v>#REF!</v>
      </c>
      <c r="Q20" s="21">
        <f t="shared" si="2"/>
        <v>1052.8</v>
      </c>
      <c r="R20" s="21">
        <f t="shared" si="2"/>
        <v>1242.3</v>
      </c>
    </row>
    <row r="21" spans="1:18" s="11" customFormat="1" ht="22.5" customHeight="1">
      <c r="A21" s="57" t="s">
        <v>26</v>
      </c>
      <c r="B21" s="57"/>
      <c r="C21" s="57"/>
      <c r="D21" s="57"/>
      <c r="E21" s="57"/>
      <c r="F21" s="57"/>
      <c r="G21" s="57"/>
      <c r="H21" s="57"/>
      <c r="I21" s="17">
        <v>653</v>
      </c>
      <c r="J21" s="24">
        <v>3</v>
      </c>
      <c r="K21" s="24">
        <v>4</v>
      </c>
      <c r="L21" s="25">
        <v>26.5</v>
      </c>
      <c r="M21" s="25" t="e">
        <f>#REF!</f>
        <v>#REF!</v>
      </c>
      <c r="N21" s="25" t="e">
        <f>#REF!</f>
        <v>#REF!</v>
      </c>
      <c r="O21" s="25" t="e">
        <f>#REF!</f>
        <v>#REF!</v>
      </c>
      <c r="P21" s="25" t="e">
        <f>#REF!</f>
        <v>#REF!</v>
      </c>
      <c r="Q21" s="25">
        <v>26.5</v>
      </c>
      <c r="R21" s="25">
        <v>26.5</v>
      </c>
    </row>
    <row r="22" spans="1:18" s="10" customFormat="1" ht="35.25" customHeight="1">
      <c r="A22" s="57" t="s">
        <v>14</v>
      </c>
      <c r="B22" s="57"/>
      <c r="C22" s="57"/>
      <c r="D22" s="57"/>
      <c r="E22" s="57"/>
      <c r="F22" s="57"/>
      <c r="G22" s="57"/>
      <c r="H22" s="57"/>
      <c r="I22" s="17">
        <v>653</v>
      </c>
      <c r="J22" s="24">
        <v>3</v>
      </c>
      <c r="K22" s="24">
        <v>9</v>
      </c>
      <c r="L22" s="27">
        <v>1199.2</v>
      </c>
      <c r="M22" s="27" t="e">
        <f>#REF!+#REF!</f>
        <v>#REF!</v>
      </c>
      <c r="N22" s="27" t="e">
        <f>#REF!+#REF!</f>
        <v>#REF!</v>
      </c>
      <c r="O22" s="27" t="e">
        <f>#REF!+#REF!</f>
        <v>#REF!</v>
      </c>
      <c r="P22" s="27" t="e">
        <f>#REF!+#REF!</f>
        <v>#REF!</v>
      </c>
      <c r="Q22" s="27">
        <v>1010.2</v>
      </c>
      <c r="R22" s="27">
        <v>1200</v>
      </c>
    </row>
    <row r="23" spans="1:18" s="10" customFormat="1" ht="33" customHeight="1">
      <c r="A23" s="57" t="s">
        <v>25</v>
      </c>
      <c r="B23" s="57"/>
      <c r="C23" s="57"/>
      <c r="D23" s="57"/>
      <c r="E23" s="57"/>
      <c r="F23" s="57"/>
      <c r="G23" s="57"/>
      <c r="H23" s="57"/>
      <c r="I23" s="17">
        <v>653</v>
      </c>
      <c r="J23" s="24">
        <v>3</v>
      </c>
      <c r="K23" s="24">
        <v>14</v>
      </c>
      <c r="L23" s="27">
        <v>2968.5</v>
      </c>
      <c r="M23" s="27" t="e">
        <f>#REF!+#REF!</f>
        <v>#REF!</v>
      </c>
      <c r="N23" s="27" t="e">
        <f>#REF!+#REF!</f>
        <v>#REF!</v>
      </c>
      <c r="O23" s="27" t="e">
        <f>#REF!+#REF!</f>
        <v>#REF!</v>
      </c>
      <c r="P23" s="27" t="e">
        <f>#REF!+#REF!</f>
        <v>#REF!</v>
      </c>
      <c r="Q23" s="27">
        <v>16.1</v>
      </c>
      <c r="R23" s="27">
        <v>15.8</v>
      </c>
    </row>
    <row r="24" spans="1:18" ht="29.25" customHeight="1">
      <c r="A24" s="58" t="s">
        <v>38</v>
      </c>
      <c r="B24" s="58"/>
      <c r="C24" s="58"/>
      <c r="D24" s="58"/>
      <c r="E24" s="58"/>
      <c r="F24" s="58"/>
      <c r="G24" s="58"/>
      <c r="H24" s="58"/>
      <c r="I24" s="15">
        <v>653</v>
      </c>
      <c r="J24" s="20">
        <v>4</v>
      </c>
      <c r="K24" s="20">
        <v>0</v>
      </c>
      <c r="L24" s="28">
        <v>3721.5</v>
      </c>
      <c r="M24" s="28" t="e">
        <f>M25+M26</f>
        <v>#REF!</v>
      </c>
      <c r="N24" s="28" t="e">
        <f>N25+N26</f>
        <v>#REF!</v>
      </c>
      <c r="O24" s="28" t="e">
        <f>O25+O26</f>
        <v>#REF!</v>
      </c>
      <c r="P24" s="28" t="e">
        <f>P25+P26</f>
        <v>#REF!</v>
      </c>
      <c r="Q24" s="28">
        <v>3915</v>
      </c>
      <c r="R24" s="28">
        <v>4106.8</v>
      </c>
    </row>
    <row r="25" spans="1:18" ht="19.5" customHeight="1">
      <c r="A25" s="57" t="s">
        <v>0</v>
      </c>
      <c r="B25" s="57"/>
      <c r="C25" s="57"/>
      <c r="D25" s="57"/>
      <c r="E25" s="57"/>
      <c r="F25" s="57"/>
      <c r="G25" s="57"/>
      <c r="H25" s="57"/>
      <c r="I25" s="17">
        <v>653</v>
      </c>
      <c r="J25" s="24">
        <v>4</v>
      </c>
      <c r="K25" s="24">
        <v>9</v>
      </c>
      <c r="L25" s="25">
        <v>3721.5</v>
      </c>
      <c r="M25" s="25" t="e">
        <f>#REF!</f>
        <v>#REF!</v>
      </c>
      <c r="N25" s="25" t="e">
        <f>#REF!</f>
        <v>#REF!</v>
      </c>
      <c r="O25" s="25" t="e">
        <f>#REF!</f>
        <v>#REF!</v>
      </c>
      <c r="P25" s="25" t="e">
        <f>#REF!</f>
        <v>#REF!</v>
      </c>
      <c r="Q25" s="25">
        <v>3915</v>
      </c>
      <c r="R25" s="25">
        <v>4106.8</v>
      </c>
    </row>
    <row r="26" spans="1:18" ht="19.5" customHeight="1">
      <c r="A26" s="58" t="s">
        <v>39</v>
      </c>
      <c r="B26" s="58"/>
      <c r="C26" s="58"/>
      <c r="D26" s="58"/>
      <c r="E26" s="58"/>
      <c r="F26" s="58"/>
      <c r="G26" s="58"/>
      <c r="H26" s="58"/>
      <c r="I26" s="15">
        <v>653</v>
      </c>
      <c r="J26" s="20">
        <v>5</v>
      </c>
      <c r="K26" s="20">
        <v>0</v>
      </c>
      <c r="L26" s="28">
        <f>L27+L28+L29</f>
        <v>97229.20000000001</v>
      </c>
      <c r="M26" s="28" t="e">
        <f aca="true" t="shared" si="3" ref="M26:R26">M27+M28+M29</f>
        <v>#REF!</v>
      </c>
      <c r="N26" s="28" t="e">
        <f t="shared" si="3"/>
        <v>#REF!</v>
      </c>
      <c r="O26" s="28" t="e">
        <f t="shared" si="3"/>
        <v>#REF!</v>
      </c>
      <c r="P26" s="28" t="e">
        <f t="shared" si="3"/>
        <v>#REF!</v>
      </c>
      <c r="Q26" s="28">
        <f t="shared" si="3"/>
        <v>5071.9</v>
      </c>
      <c r="R26" s="28">
        <f t="shared" si="3"/>
        <v>5236.9</v>
      </c>
    </row>
    <row r="27" spans="1:18" ht="30.75" customHeight="1">
      <c r="A27" s="57" t="s">
        <v>13</v>
      </c>
      <c r="B27" s="57"/>
      <c r="C27" s="57"/>
      <c r="D27" s="57"/>
      <c r="E27" s="57"/>
      <c r="F27" s="57"/>
      <c r="G27" s="57"/>
      <c r="H27" s="57"/>
      <c r="I27" s="18">
        <v>653</v>
      </c>
      <c r="J27" s="24">
        <v>5</v>
      </c>
      <c r="K27" s="24">
        <v>1</v>
      </c>
      <c r="L27" s="25">
        <v>2902.1</v>
      </c>
      <c r="M27" s="25" t="e">
        <f>#REF!+#REF!</f>
        <v>#REF!</v>
      </c>
      <c r="N27" s="25" t="e">
        <f>#REF!+#REF!</f>
        <v>#REF!</v>
      </c>
      <c r="O27" s="25" t="e">
        <f>#REF!+#REF!</f>
        <v>#REF!</v>
      </c>
      <c r="P27" s="25" t="e">
        <f>#REF!+#REF!</f>
        <v>#REF!</v>
      </c>
      <c r="Q27" s="25">
        <v>3032.7</v>
      </c>
      <c r="R27" s="25">
        <v>3154.1</v>
      </c>
    </row>
    <row r="28" spans="1:19" ht="22.5" customHeight="1">
      <c r="A28" s="57" t="s">
        <v>12</v>
      </c>
      <c r="B28" s="57"/>
      <c r="C28" s="57"/>
      <c r="D28" s="57"/>
      <c r="E28" s="42"/>
      <c r="F28" s="42"/>
      <c r="G28" s="42"/>
      <c r="H28" s="42"/>
      <c r="I28" s="17">
        <v>653</v>
      </c>
      <c r="J28" s="24">
        <v>5</v>
      </c>
      <c r="K28" s="24">
        <v>2</v>
      </c>
      <c r="L28" s="27">
        <v>93377.1</v>
      </c>
      <c r="M28" s="27" t="e">
        <f>#REF!</f>
        <v>#REF!</v>
      </c>
      <c r="N28" s="27" t="e">
        <f>#REF!</f>
        <v>#REF!</v>
      </c>
      <c r="O28" s="27" t="e">
        <f>#REF!</f>
        <v>#REF!</v>
      </c>
      <c r="P28" s="27" t="e">
        <f>#REF!</f>
        <v>#REF!</v>
      </c>
      <c r="Q28" s="27">
        <v>1089.2</v>
      </c>
      <c r="R28" s="27">
        <v>1132.8</v>
      </c>
      <c r="S28" s="5"/>
    </row>
    <row r="29" spans="1:18" ht="19.5" customHeight="1">
      <c r="A29" s="57" t="s">
        <v>11</v>
      </c>
      <c r="B29" s="57"/>
      <c r="C29" s="57"/>
      <c r="D29" s="57"/>
      <c r="E29" s="57"/>
      <c r="F29" s="57"/>
      <c r="G29" s="57"/>
      <c r="H29" s="57"/>
      <c r="I29" s="17">
        <v>653</v>
      </c>
      <c r="J29" s="24">
        <v>5</v>
      </c>
      <c r="K29" s="24">
        <v>3</v>
      </c>
      <c r="L29" s="25">
        <v>950</v>
      </c>
      <c r="M29" s="25" t="e">
        <f>#REF!</f>
        <v>#REF!</v>
      </c>
      <c r="N29" s="25" t="e">
        <f>#REF!</f>
        <v>#REF!</v>
      </c>
      <c r="O29" s="25" t="e">
        <f>#REF!</f>
        <v>#REF!</v>
      </c>
      <c r="P29" s="25" t="e">
        <f>#REF!</f>
        <v>#REF!</v>
      </c>
      <c r="Q29" s="25">
        <v>950</v>
      </c>
      <c r="R29" s="25">
        <v>950</v>
      </c>
    </row>
    <row r="30" spans="1:18" ht="20.25" customHeight="1">
      <c r="A30" s="58" t="s">
        <v>5</v>
      </c>
      <c r="B30" s="58"/>
      <c r="C30" s="58"/>
      <c r="D30" s="58"/>
      <c r="E30" s="58"/>
      <c r="F30" s="58"/>
      <c r="G30" s="58"/>
      <c r="H30" s="58"/>
      <c r="I30" s="15">
        <v>653</v>
      </c>
      <c r="J30" s="20">
        <v>8</v>
      </c>
      <c r="K30" s="20">
        <v>0</v>
      </c>
      <c r="L30" s="28">
        <f aca="true" t="shared" si="4" ref="L30:R30">SUM(L31+L32)</f>
        <v>4920.5</v>
      </c>
      <c r="M30" s="28" t="e">
        <f t="shared" si="4"/>
        <v>#REF!</v>
      </c>
      <c r="N30" s="28" t="e">
        <f t="shared" si="4"/>
        <v>#REF!</v>
      </c>
      <c r="O30" s="28" t="e">
        <f t="shared" si="4"/>
        <v>#REF!</v>
      </c>
      <c r="P30" s="28" t="e">
        <f t="shared" si="4"/>
        <v>#REF!</v>
      </c>
      <c r="Q30" s="28">
        <f t="shared" si="4"/>
        <v>4870.5</v>
      </c>
      <c r="R30" s="28">
        <f t="shared" si="4"/>
        <v>4870.5</v>
      </c>
    </row>
    <row r="31" spans="1:18" ht="19.5" customHeight="1">
      <c r="A31" s="57" t="s">
        <v>10</v>
      </c>
      <c r="B31" s="57"/>
      <c r="C31" s="57"/>
      <c r="D31" s="57"/>
      <c r="E31" s="57"/>
      <c r="F31" s="57"/>
      <c r="G31" s="57"/>
      <c r="H31" s="57"/>
      <c r="I31" s="18">
        <v>653</v>
      </c>
      <c r="J31" s="24">
        <v>8</v>
      </c>
      <c r="K31" s="24">
        <v>1</v>
      </c>
      <c r="L31" s="25">
        <v>4427</v>
      </c>
      <c r="M31" s="25" t="e">
        <f>#REF!</f>
        <v>#REF!</v>
      </c>
      <c r="N31" s="25" t="e">
        <f>#REF!</f>
        <v>#REF!</v>
      </c>
      <c r="O31" s="25" t="e">
        <f>#REF!</f>
        <v>#REF!</v>
      </c>
      <c r="P31" s="25" t="e">
        <f>#REF!</f>
        <v>#REF!</v>
      </c>
      <c r="Q31" s="25">
        <v>4377</v>
      </c>
      <c r="R31" s="25">
        <v>4377</v>
      </c>
    </row>
    <row r="32" spans="1:18" ht="17.25" customHeight="1">
      <c r="A32" s="57" t="s">
        <v>9</v>
      </c>
      <c r="B32" s="57"/>
      <c r="C32" s="57"/>
      <c r="D32" s="57"/>
      <c r="E32" s="57"/>
      <c r="F32" s="57"/>
      <c r="G32" s="57"/>
      <c r="H32" s="57"/>
      <c r="I32" s="18">
        <v>653</v>
      </c>
      <c r="J32" s="24">
        <v>8</v>
      </c>
      <c r="K32" s="24">
        <v>2</v>
      </c>
      <c r="L32" s="25">
        <v>493.5</v>
      </c>
      <c r="M32" s="25" t="e">
        <f>#REF!</f>
        <v>#REF!</v>
      </c>
      <c r="N32" s="25" t="e">
        <f>#REF!</f>
        <v>#REF!</v>
      </c>
      <c r="O32" s="25" t="e">
        <f>#REF!</f>
        <v>#REF!</v>
      </c>
      <c r="P32" s="25" t="e">
        <f>#REF!</f>
        <v>#REF!</v>
      </c>
      <c r="Q32" s="25">
        <v>493.5</v>
      </c>
      <c r="R32" s="25">
        <v>493.5</v>
      </c>
    </row>
    <row r="33" spans="1:18" ht="24" customHeight="1">
      <c r="A33" s="58" t="s">
        <v>3</v>
      </c>
      <c r="B33" s="58"/>
      <c r="C33" s="58"/>
      <c r="D33" s="58"/>
      <c r="E33" s="58"/>
      <c r="F33" s="58"/>
      <c r="G33" s="58"/>
      <c r="H33" s="58"/>
      <c r="I33" s="15">
        <v>653</v>
      </c>
      <c r="J33" s="20">
        <v>10</v>
      </c>
      <c r="K33" s="20">
        <v>0</v>
      </c>
      <c r="L33" s="28">
        <v>176.7</v>
      </c>
      <c r="M33" s="28" t="e">
        <f aca="true" t="shared" si="5" ref="M33:R33">M34</f>
        <v>#REF!</v>
      </c>
      <c r="N33" s="28" t="e">
        <f t="shared" si="5"/>
        <v>#REF!</v>
      </c>
      <c r="O33" s="28" t="e">
        <f t="shared" si="5"/>
        <v>#REF!</v>
      </c>
      <c r="P33" s="28" t="e">
        <f t="shared" si="5"/>
        <v>#REF!</v>
      </c>
      <c r="Q33" s="28">
        <f t="shared" si="5"/>
        <v>60</v>
      </c>
      <c r="R33" s="28">
        <f t="shared" si="5"/>
        <v>60</v>
      </c>
    </row>
    <row r="34" spans="1:18" ht="20.25" customHeight="1">
      <c r="A34" s="57" t="s">
        <v>4</v>
      </c>
      <c r="B34" s="57"/>
      <c r="C34" s="57"/>
      <c r="D34" s="57"/>
      <c r="E34" s="57"/>
      <c r="F34" s="57"/>
      <c r="G34" s="57"/>
      <c r="H34" s="57"/>
      <c r="I34" s="17">
        <v>653</v>
      </c>
      <c r="J34" s="24">
        <v>10</v>
      </c>
      <c r="K34" s="24">
        <v>1</v>
      </c>
      <c r="L34" s="25">
        <v>176.7</v>
      </c>
      <c r="M34" s="25" t="e">
        <f>#REF!</f>
        <v>#REF!</v>
      </c>
      <c r="N34" s="25" t="e">
        <f>#REF!</f>
        <v>#REF!</v>
      </c>
      <c r="O34" s="25" t="e">
        <f>#REF!</f>
        <v>#REF!</v>
      </c>
      <c r="P34" s="25" t="e">
        <f>#REF!</f>
        <v>#REF!</v>
      </c>
      <c r="Q34" s="25">
        <v>60</v>
      </c>
      <c r="R34" s="25">
        <v>60</v>
      </c>
    </row>
    <row r="35" spans="1:18" ht="26.25" customHeight="1">
      <c r="A35" s="58" t="s">
        <v>8</v>
      </c>
      <c r="B35" s="58"/>
      <c r="C35" s="58"/>
      <c r="D35" s="58"/>
      <c r="E35" s="58"/>
      <c r="F35" s="58"/>
      <c r="G35" s="58"/>
      <c r="H35" s="58"/>
      <c r="I35" s="15">
        <v>653</v>
      </c>
      <c r="J35" s="20">
        <v>11</v>
      </c>
      <c r="K35" s="20">
        <v>0</v>
      </c>
      <c r="L35" s="28">
        <f aca="true" t="shared" si="6" ref="L35:R35">L36</f>
        <v>1311.2</v>
      </c>
      <c r="M35" s="28" t="e">
        <f t="shared" si="6"/>
        <v>#REF!</v>
      </c>
      <c r="N35" s="28" t="e">
        <f t="shared" si="6"/>
        <v>#REF!</v>
      </c>
      <c r="O35" s="28" t="e">
        <f t="shared" si="6"/>
        <v>#REF!</v>
      </c>
      <c r="P35" s="28" t="e">
        <f t="shared" si="6"/>
        <v>#REF!</v>
      </c>
      <c r="Q35" s="28">
        <f t="shared" si="6"/>
        <v>1261.2</v>
      </c>
      <c r="R35" s="28">
        <f t="shared" si="6"/>
        <v>1261.2</v>
      </c>
    </row>
    <row r="36" spans="1:18" s="10" customFormat="1" ht="21.75" customHeight="1">
      <c r="A36" s="57" t="s">
        <v>7</v>
      </c>
      <c r="B36" s="57"/>
      <c r="C36" s="57"/>
      <c r="D36" s="57"/>
      <c r="E36" s="57"/>
      <c r="F36" s="57"/>
      <c r="G36" s="57"/>
      <c r="H36" s="57"/>
      <c r="I36" s="17">
        <v>653</v>
      </c>
      <c r="J36" s="24">
        <v>11</v>
      </c>
      <c r="K36" s="24">
        <v>1</v>
      </c>
      <c r="L36" s="25">
        <v>1311.2</v>
      </c>
      <c r="M36" s="25" t="e">
        <f>#REF!+#REF!+#REF!</f>
        <v>#REF!</v>
      </c>
      <c r="N36" s="25" t="e">
        <f>#REF!+#REF!+#REF!</f>
        <v>#REF!</v>
      </c>
      <c r="O36" s="25" t="e">
        <f>#REF!+#REF!+#REF!</f>
        <v>#REF!</v>
      </c>
      <c r="P36" s="25" t="e">
        <f>#REF!+#REF!+#REF!</f>
        <v>#REF!</v>
      </c>
      <c r="Q36" s="25">
        <v>1261.2</v>
      </c>
      <c r="R36" s="25">
        <v>1261.2</v>
      </c>
    </row>
    <row r="37" spans="1:18" ht="24" customHeight="1">
      <c r="A37" s="63" t="s">
        <v>45</v>
      </c>
      <c r="B37" s="64"/>
      <c r="C37" s="64"/>
      <c r="D37" s="65"/>
      <c r="E37" s="47"/>
      <c r="F37" s="48"/>
      <c r="G37" s="48"/>
      <c r="H37" s="48"/>
      <c r="I37" s="48"/>
      <c r="J37" s="50" t="s">
        <v>42</v>
      </c>
      <c r="K37" s="50" t="s">
        <v>44</v>
      </c>
      <c r="L37" s="49">
        <v>4503.51</v>
      </c>
      <c r="M37" s="49"/>
      <c r="N37" s="49"/>
      <c r="O37" s="49"/>
      <c r="P37" s="51" t="s">
        <v>23</v>
      </c>
      <c r="Q37" s="55">
        <v>0</v>
      </c>
      <c r="R37" s="55">
        <v>0</v>
      </c>
    </row>
    <row r="38" spans="1:18" ht="54.75" customHeight="1">
      <c r="A38" s="66" t="s">
        <v>41</v>
      </c>
      <c r="B38" s="67"/>
      <c r="C38" s="67"/>
      <c r="D38" s="68"/>
      <c r="E38" s="45"/>
      <c r="F38" s="46"/>
      <c r="G38" s="46"/>
      <c r="H38" s="46"/>
      <c r="I38" s="46"/>
      <c r="J38" s="52" t="s">
        <v>42</v>
      </c>
      <c r="K38" s="52" t="s">
        <v>43</v>
      </c>
      <c r="L38" s="56">
        <v>4503.51</v>
      </c>
      <c r="M38" s="53"/>
      <c r="N38" s="53"/>
      <c r="O38" s="53"/>
      <c r="P38" s="53"/>
      <c r="Q38" s="54">
        <v>0</v>
      </c>
      <c r="R38" s="54">
        <v>0</v>
      </c>
    </row>
    <row r="39" ht="15" customHeight="1"/>
    <row r="40" ht="15" customHeight="1"/>
    <row r="41" ht="15" customHeight="1"/>
    <row r="42" ht="15" customHeight="1"/>
    <row r="43" ht="15" customHeight="1"/>
    <row r="44" spans="1:18" ht="15">
      <c r="A44" s="6"/>
      <c r="B44" s="6"/>
      <c r="C44" s="6"/>
      <c r="D44" s="6"/>
      <c r="E44" s="6"/>
      <c r="F44" s="3"/>
      <c r="G44" s="3"/>
      <c r="H44" s="3"/>
      <c r="I44" s="3"/>
      <c r="J44" s="3"/>
      <c r="K44" s="3"/>
      <c r="L44" s="4"/>
      <c r="M44" s="4"/>
      <c r="N44" s="4"/>
      <c r="O44" s="8"/>
      <c r="P44" s="3" t="s">
        <v>23</v>
      </c>
      <c r="Q44" s="4"/>
      <c r="R44" s="4"/>
    </row>
  </sheetData>
  <sheetProtection/>
  <mergeCells count="35">
    <mergeCell ref="A37:D37"/>
    <mergeCell ref="A38:D38"/>
    <mergeCell ref="L1:R1"/>
    <mergeCell ref="L2:R2"/>
    <mergeCell ref="L3:R3"/>
    <mergeCell ref="L4:R4"/>
    <mergeCell ref="A6:R7"/>
    <mergeCell ref="A9:G9"/>
    <mergeCell ref="A10:D10"/>
    <mergeCell ref="A11:H11"/>
    <mergeCell ref="A12:H12"/>
    <mergeCell ref="A13:H13"/>
    <mergeCell ref="A14:H14"/>
    <mergeCell ref="A15:H15"/>
    <mergeCell ref="A16:H16"/>
    <mergeCell ref="A17:H17"/>
    <mergeCell ref="A18:D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4:H34"/>
    <mergeCell ref="A35:H35"/>
    <mergeCell ref="A36:H36"/>
    <mergeCell ref="A28:D28"/>
    <mergeCell ref="A29:H29"/>
    <mergeCell ref="A30:H30"/>
    <mergeCell ref="A31:H31"/>
    <mergeCell ref="A32:H32"/>
    <mergeCell ref="A33:H33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2017-04-04T11:05:49Z</cp:lastPrinted>
  <dcterms:created xsi:type="dcterms:W3CDTF">2010-11-01T11:35:27Z</dcterms:created>
  <dcterms:modified xsi:type="dcterms:W3CDTF">2017-04-04T11:10:44Z</dcterms:modified>
  <cp:category/>
  <cp:version/>
  <cp:contentType/>
  <cp:contentStatus/>
</cp:coreProperties>
</file>