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4" sheetId="1" r:id="rId1"/>
  </sheets>
  <definedNames>
    <definedName name="_xlnm.Print_Area" localSheetId="0">'Прил. 4'!$A$1:$G$75</definedName>
  </definedNames>
  <calcPr fullCalcOnLoad="1"/>
</workbook>
</file>

<file path=xl/sharedStrings.xml><?xml version="1.0" encoding="utf-8"?>
<sst xmlns="http://schemas.openxmlformats.org/spreadsheetml/2006/main" count="142" uniqueCount="138">
  <si>
    <t>000 2 02 04999 10 0000 151</t>
  </si>
  <si>
    <t>к проекту решения</t>
  </si>
  <si>
    <t>Совета депутатов</t>
  </si>
  <si>
    <t>Код бюджетной классификации</t>
  </si>
  <si>
    <t>Наименование дохода</t>
  </si>
  <si>
    <t>000 0 00 00000 00 0000 000</t>
  </si>
  <si>
    <t>Доходы бюджета ИТОГО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</si>
  <si>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</si>
  <si>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</si>
  <si>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</si>
  <si>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</si>
  <si>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</si>
  <si>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</t>
  </si>
  <si>
    <t>000 1 01 02021 01 0000 110</t>
  </si>
  <si>
    <t xml:space="preserve">Налог на доходы физических лиц с доходов, облагаемых по налоговой ставке, установленной п.1 ст.224 НК РФ, за исключением доходов,полученных физическими лицами,зарегистрированными в качестве индивидуальных предпринимателей, частных нотариусов и других лиц, занимающихся частной практикой 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</si>
  <si>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</si>
  <si>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</si>
  <si>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</si>
  <si>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</si>
  <si>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</si>
  <si>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</si>
  <si>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</si>
  <si>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</si>
  <si>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</si>
  <si>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</si>
  <si>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</si>
  <si>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</si>
  <si>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</si>
  <si>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</si>
  <si>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
ИМУЩЕСТВА, НАХОДЯЩЕГОСЯ
 В ГОСУДАРСТВЕННОЙ И МУНИЦИПАЛЬНОЙ СОБСТВЕННОСТИ</t>
  </si>
  <si>
    <t>000 1 11 05013 10 0000 120</t>
  </si>
  <si>
    <t>000 1 11 05035 10 0000 120</t>
  </si>
  <si>
    <t>000 1 11 09045 10 0000 120</t>
  </si>
  <si>
    <t>000 1 13 00000 00 0000 000</t>
  </si>
  <si>
    <t>000 1 13 01995 10 0000 130</t>
  </si>
  <si>
    <t>000 1 13 02995 10 0000 130</t>
  </si>
  <si>
    <t>000 1 14 00000 00 0000 000</t>
  </si>
  <si>
    <t>ДОХОДЫ ОТ ПРОДАЖИ МАТЕРИАЛЬНЫХ И НЕМАТЕРИАЛЬНЫХ АКТИВОВ</t>
  </si>
  <si>
    <t>000 1 14 06013 10 0000 430</t>
  </si>
  <si>
    <t>000 1 16 00000 00 0000 000</t>
  </si>
  <si>
    <t>ДОХОДЫ ОТ ВОЗМЕЩЕНИЯ УЩЕРБА</t>
  </si>
  <si>
    <t>000 1 16 23052 10 0000 140</t>
  </si>
  <si>
    <t>Доходы от возмещения ущерба при возникновении иных страховых случаев, когда выгодоприобретателями выступают полкчатели средств бюджетов поселений</t>
  </si>
  <si>
    <t>000 1 17 00000 00 0000 000</t>
  </si>
  <si>
    <t>ПРОЧИЕ НЕНАЛОГОВЫЕ ДОХОДЫ</t>
  </si>
  <si>
    <t>000 1 17 01050 10 0000 180</t>
  </si>
  <si>
    <t>Дотации  на выравнивание бюджетной обеспеченности</t>
  </si>
  <si>
    <t>000 2 19 05000 10 0000 151</t>
  </si>
  <si>
    <t>Приложение 4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</si>
  <si>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</si>
  <si>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тыс.руб.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</si>
  <si>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</si>
  <si>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Единый сельскохозяйственный налог (за налоговые периоды, истекшие до 1 января 2011 года)</t>
  </si>
  <si>
    <t>2017 год</t>
  </si>
  <si>
    <t>000 2 02 04014 10 0000 151</t>
  </si>
  <si>
    <t>000 1 14 01050 10 0000 410</t>
  </si>
  <si>
    <t>000 1 14 02052 10 0000 440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</si>
  <si>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</si>
  <si>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</si>
  <si>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000 1 14 02053 10 0000 410</t>
  </si>
  <si>
    <t>000 1 14 02053 10 0000 440</t>
  </si>
  <si>
    <t>000 1 14 06025 10 0000 430</t>
  </si>
  <si>
    <t>000 1 16 23051 10 0000 140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</si>
  <si>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</si>
  <si>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000 1 16 90050 10 0000 140</t>
  </si>
  <si>
    <t>000 1 17 05050 10 0000 180</t>
  </si>
  <si>
    <t>000 1 16 33050 10 0000 140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</si>
  <si>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</si>
  <si>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</si>
  <si>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</si>
  <si>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000 1 05 00000 00 0000 000</t>
  </si>
  <si>
    <t>НАЛОГИ НА СОВОКУПНЫЙ ДОХОД</t>
  </si>
  <si>
    <t>Единый сельскохозяйственный налог</t>
  </si>
  <si>
    <t>000 1 05 03000 01 0000 110</t>
  </si>
  <si>
    <t>000 1 05 03010 01 0000 110</t>
  </si>
  <si>
    <t>000 1 05 03020 01 0000 110</t>
  </si>
  <si>
    <t>000  1 06 06023 10 0000 110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</si>
  <si>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</si>
  <si>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</si>
  <si>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000 1 09 04053 10 0000 110</t>
  </si>
  <si>
    <t>000 1 16 21050 10 0000 140</t>
  </si>
  <si>
    <t>000 1 13 01540 10 0000 130</t>
  </si>
  <si>
    <t>000 1 16 32000 10 0000 140</t>
  </si>
  <si>
    <t>000 1 16 37040 10 0000 140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</si>
  <si>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</t>
  </si>
  <si>
    <t>000 1 11 05025 10 0000 120</t>
  </si>
  <si>
    <t>000 1 11 05027 10 0000 120</t>
  </si>
  <si>
    <t>2018 год</t>
  </si>
  <si>
    <t>сельского поселения Аган</t>
  </si>
  <si>
    <t>000 2 00 00000 00 0000 000</t>
  </si>
  <si>
    <t>БЕЗВОЗМЕЗДНЫЕ ПОСТУПЛЕНИЯ</t>
  </si>
  <si>
    <t>000 2 02 01001 10 0000 151</t>
  </si>
  <si>
    <t>000 2 02 01003 10 0000 151</t>
  </si>
  <si>
    <t>000 2 02  03003 10 0000 151</t>
  </si>
  <si>
    <t>000 2 02 03015 10 0000 151</t>
  </si>
  <si>
    <t>Прочие межбюджетные трансферты, передаваемые бюджетам сельских  поселений</t>
  </si>
  <si>
    <t>Прочие доходы от оказания платных услуг (работ) получателями средств бюджетов сельских  поселений</t>
  </si>
  <si>
    <t>Доходы от реализации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</si>
  <si>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</si>
  <si>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</si>
  <si>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</si>
  <si>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 поселений</t>
  </si>
  <si>
    <t>Земельный налог (по обязательствам, возникшим до 1 января 2006 года), мобилизуемый на территориях сельских 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</si>
  <si>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</si>
  <si>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</si>
  <si>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 xml:space="preserve">Доходы от сдачи в аренду имущества, находящегося в оперативном управлении  органов управления сельских  поселений и созданных ими учреждений (за исключением имущества  муниципальных автономных учреждений) 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</si>
  <si>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 сельских поселений</t>
  </si>
  <si>
    <t>Прочие доходы от компенсации затрат бюджетов сельских поселений поселений</t>
  </si>
  <si>
    <t>Доходы от продажи квартир, находящихся в собственности сельских  поселений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</si>
  <si>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</si>
  <si>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</si>
  <si>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</si>
  <si>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</si>
  <si>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 сельских поселений</t>
  </si>
  <si>
    <t>Невыясненные поступления, зачисляемые в бюджеты  сельских поселений</t>
  </si>
  <si>
    <t>Прочие неналоговые доходы бюджетов сельских  поселений</t>
  </si>
  <si>
    <t xml:space="preserve">Дотации  бюджетам  сельских поселений на поддержку мер по обеспечению сбалансированности бюджетов </t>
  </si>
  <si>
    <t>Межбюджетные трансферты, передаваемые бюджетам сельских поселений  из бюджетов муниципаьных районов на осуществление части полномочий по решению вопросов местного значния в соответствии с заключенными соглашениями</t>
  </si>
  <si>
    <t>Субвенции бюджетам  сельских поселений на государственную регистрацию актов гражданского состояния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</si>
  <si>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</si>
  <si>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 сельских поселений</t>
  </si>
  <si>
    <t>2019 год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</si>
  <si>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</si>
  <si>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</si>
  <si>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</si>
  <si>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</si>
  <si>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</si>
  <si>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НАЛОГИ НА ТОВАРЫ (РАБОТЫ УСЛУГИ)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</si>
  <si>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</si>
  <si>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зачисляемое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</si>
  <si>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</si>
  <si>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терртоирии Российской Федерации, зачисляемые в консолидированные бюджеты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</si>
  <si>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</si>
  <si>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</si>
  <si>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000  1 06 06043 10 0000 110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</si>
  <si>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</si>
  <si>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бюджета сельского поселения Аган по кодам видов, подвидов доходов, классификации операций сектора государственного управления на 2017 год и плановый период 2018-2019 годов</t>
  </si>
  <si>
    <t xml:space="preserve">от       №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</si>
</sst>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</numFmts>
  <fonts count="52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8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190" fontId="13" fillId="0" borderId="0" xfId="0" applyNumberFormat="1" applyFont="1" applyAlignment="1">
      <alignment horizontal="center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wrapText="1"/>
    </xf>
    <xf numFmtId="0" fontId="4" fillId="34" borderId="10" xfId="59" applyNumberFormat="1" applyFont="1" applyFill="1" applyBorder="1" applyAlignment="1" applyProtection="1">
      <alignment wrapText="1"/>
      <protection hidden="1"/>
    </xf>
    <xf numFmtId="0" fontId="3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96" fontId="4" fillId="0" borderId="10" xfId="0" applyNumberFormat="1" applyFont="1" applyFill="1" applyBorder="1" applyAlignment="1">
      <alignment/>
    </xf>
    <xf numFmtId="196" fontId="12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6" fontId="4" fillId="33" borderId="10" xfId="0" applyNumberFormat="1" applyFont="1" applyFill="1" applyBorder="1" applyAlignment="1">
      <alignment/>
    </xf>
    <xf numFmtId="196" fontId="12" fillId="33" borderId="10" xfId="0" applyNumberFormat="1" applyFont="1" applyFill="1" applyBorder="1" applyAlignment="1">
      <alignment/>
    </xf>
    <xf numFmtId="49" fontId="4" fillId="33" borderId="10" xfId="59" applyNumberFormat="1" applyFont="1" applyFill="1" applyBorder="1" applyAlignment="1" applyProtection="1">
      <alignment horizontal="center" wrapText="1"/>
      <protection hidden="1"/>
    </xf>
    <xf numFmtId="0" fontId="4" fillId="33" borderId="10" xfId="59" applyNumberFormat="1" applyFont="1" applyFill="1" applyBorder="1" applyAlignment="1" applyProtection="1">
      <alignment wrapText="1"/>
      <protection hidden="1"/>
    </xf>
    <xf numFmtId="49" fontId="4" fillId="34" borderId="10" xfId="59" applyNumberFormat="1" applyFont="1" applyFill="1" applyBorder="1" applyAlignment="1" applyProtection="1">
      <alignment horizontal="center" wrapText="1"/>
      <protection hidden="1"/>
    </xf>
    <xf numFmtId="196" fontId="4" fillId="34" borderId="10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196" fontId="4" fillId="0" borderId="15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196" fontId="4" fillId="33" borderId="11" xfId="0" applyNumberFormat="1" applyFont="1" applyFill="1" applyBorder="1" applyAlignment="1">
      <alignment/>
    </xf>
    <xf numFmtId="196" fontId="12" fillId="33" borderId="11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wrapText="1"/>
    </xf>
    <xf numFmtId="196" fontId="3" fillId="34" borderId="13" xfId="0" applyNumberFormat="1" applyFont="1" applyFill="1" applyBorder="1" applyAlignment="1">
      <alignment/>
    </xf>
    <xf numFmtId="196" fontId="3" fillId="34" borderId="14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196" fontId="4" fillId="0" borderId="11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 wrapText="1"/>
    </xf>
    <xf numFmtId="196" fontId="3" fillId="34" borderId="13" xfId="0" applyNumberFormat="1" applyFont="1" applyFill="1" applyBorder="1" applyAlignment="1">
      <alignment vertical="center"/>
    </xf>
    <xf numFmtId="196" fontId="3" fillId="34" borderId="14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left" vertical="center" wrapText="1"/>
    </xf>
    <xf numFmtId="196" fontId="12" fillId="0" borderId="15" xfId="0" applyNumberFormat="1" applyFont="1" applyFill="1" applyBorder="1" applyAlignment="1">
      <alignment/>
    </xf>
    <xf numFmtId="196" fontId="12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196" fontId="4" fillId="0" borderId="16" xfId="0" applyNumberFormat="1" applyFont="1" applyFill="1" applyBorder="1" applyAlignment="1">
      <alignment/>
    </xf>
    <xf numFmtId="196" fontId="12" fillId="0" borderId="16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96" fontId="3" fillId="0" borderId="11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/>
    </xf>
    <xf numFmtId="196" fontId="7" fillId="34" borderId="13" xfId="0" applyNumberFormat="1" applyFont="1" applyFill="1" applyBorder="1" applyAlignment="1">
      <alignment/>
    </xf>
    <xf numFmtId="196" fontId="7" fillId="34" borderId="14" xfId="0" applyNumberFormat="1" applyFont="1" applyFill="1" applyBorder="1" applyAlignment="1">
      <alignment/>
    </xf>
    <xf numFmtId="2" fontId="6" fillId="34" borderId="16" xfId="0" applyNumberFormat="1" applyFont="1" applyFill="1" applyBorder="1" applyAlignment="1">
      <alignment horizontal="center" wrapText="1"/>
    </xf>
    <xf numFmtId="0" fontId="3" fillId="34" borderId="16" xfId="0" applyFont="1" applyFill="1" applyBorder="1" applyAlignment="1">
      <alignment wrapText="1"/>
    </xf>
    <xf numFmtId="196" fontId="3" fillId="34" borderId="16" xfId="0" applyNumberFormat="1" applyFont="1" applyFill="1" applyBorder="1" applyAlignment="1">
      <alignment/>
    </xf>
    <xf numFmtId="196" fontId="3" fillId="34" borderId="13" xfId="0" applyNumberFormat="1" applyFont="1" applyFill="1" applyBorder="1" applyAlignment="1">
      <alignment horizontal="right" vertical="center"/>
    </xf>
    <xf numFmtId="196" fontId="3" fillId="34" borderId="14" xfId="0" applyNumberFormat="1" applyFont="1" applyFill="1" applyBorder="1" applyAlignment="1">
      <alignment horizontal="right" vertical="center"/>
    </xf>
    <xf numFmtId="0" fontId="4" fillId="16" borderId="10" xfId="0" applyFont="1" applyFill="1" applyBorder="1" applyAlignment="1">
      <alignment horizontal="center" wrapText="1"/>
    </xf>
    <xf numFmtId="0" fontId="4" fillId="16" borderId="10" xfId="0" applyFont="1" applyFill="1" applyBorder="1" applyAlignment="1">
      <alignment wrapText="1"/>
    </xf>
    <xf numFmtId="196" fontId="4" fillId="16" borderId="10" xfId="0" applyNumberFormat="1" applyFont="1" applyFill="1" applyBorder="1" applyAlignment="1">
      <alignment/>
    </xf>
    <xf numFmtId="0" fontId="4" fillId="16" borderId="15" xfId="0" applyFont="1" applyFill="1" applyBorder="1" applyAlignment="1">
      <alignment horizontal="center" wrapText="1"/>
    </xf>
    <xf numFmtId="0" fontId="4" fillId="16" borderId="15" xfId="0" applyFont="1" applyFill="1" applyBorder="1" applyAlignment="1">
      <alignment wrapText="1"/>
    </xf>
    <xf numFmtId="196" fontId="4" fillId="16" borderId="15" xfId="0" applyNumberFormat="1" applyFont="1" applyFill="1" applyBorder="1" applyAlignment="1">
      <alignment/>
    </xf>
    <xf numFmtId="0" fontId="8" fillId="16" borderId="15" xfId="0" applyFont="1" applyFill="1" applyBorder="1" applyAlignment="1">
      <alignment horizontal="center" wrapText="1"/>
    </xf>
    <xf numFmtId="0" fontId="8" fillId="16" borderId="16" xfId="0" applyFont="1" applyFill="1" applyBorder="1" applyAlignment="1">
      <alignment horizontal="center" wrapText="1"/>
    </xf>
    <xf numFmtId="0" fontId="4" fillId="16" borderId="16" xfId="0" applyFont="1" applyFill="1" applyBorder="1" applyAlignment="1">
      <alignment wrapText="1"/>
    </xf>
    <xf numFmtId="196" fontId="4" fillId="16" borderId="16" xfId="0" applyNumberFormat="1" applyFont="1" applyFill="1" applyBorder="1" applyAlignment="1">
      <alignment/>
    </xf>
    <xf numFmtId="196" fontId="12" fillId="16" borderId="16" xfId="0" applyNumberFormat="1" applyFont="1" applyFill="1" applyBorder="1" applyAlignment="1">
      <alignment/>
    </xf>
    <xf numFmtId="0" fontId="4" fillId="16" borderId="11" xfId="0" applyFont="1" applyFill="1" applyBorder="1" applyAlignment="1">
      <alignment horizontal="center"/>
    </xf>
    <xf numFmtId="0" fontId="4" fillId="16" borderId="11" xfId="0" applyFont="1" applyFill="1" applyBorder="1" applyAlignment="1">
      <alignment wrapText="1"/>
    </xf>
    <xf numFmtId="196" fontId="4" fillId="16" borderId="11" xfId="0" applyNumberFormat="1" applyFont="1" applyFill="1" applyBorder="1" applyAlignment="1">
      <alignment/>
    </xf>
    <xf numFmtId="0" fontId="4" fillId="16" borderId="10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 wrapText="1"/>
    </xf>
    <xf numFmtId="196" fontId="12" fillId="16" borderId="10" xfId="0" applyNumberFormat="1" applyFont="1" applyFill="1" applyBorder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58" applyFont="1" applyAlignment="1">
      <alignment horizontal="left" indent="6"/>
      <protection/>
    </xf>
    <xf numFmtId="0" fontId="0" fillId="0" borderId="0" xfId="0" applyAlignment="1">
      <alignment horizontal="left" indent="6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Обычный_Tmp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="110" zoomScaleSheetLayoutView="110" zoomScalePageLayoutView="0" workbookViewId="0" topLeftCell="A1">
      <selection activeCell="K11" sqref="K11"/>
    </sheetView>
  </sheetViews>
  <sheetFormatPr defaultColWidth="9.140625" defaultRowHeight="15"/>
  <cols>
    <col min="1" max="1" width="25.7109375" style="1" customWidth="1"/>
    <col min="2" max="2" width="85.421875" style="0" customWidth="1"/>
    <col min="3" max="3" width="13.8515625" style="0" customWidth="1"/>
    <col min="4" max="5" width="13.8515625" style="0" hidden="1" customWidth="1"/>
    <col min="6" max="7" width="12.00390625" style="0" customWidth="1"/>
  </cols>
  <sheetData>
    <row r="1" spans="1:7" ht="15.75">
      <c r="A1" s="5"/>
      <c r="C1" s="94" t="s">
        <v>48</v>
      </c>
      <c r="D1" s="95"/>
      <c r="E1" s="95"/>
      <c r="F1" s="95"/>
      <c r="G1" s="95"/>
    </row>
    <row r="2" spans="1:7" ht="15.75">
      <c r="A2" s="5"/>
      <c r="C2" s="94" t="s">
        <v>1</v>
      </c>
      <c r="D2" s="95"/>
      <c r="E2" s="95"/>
      <c r="F2" s="95"/>
      <c r="G2" s="95"/>
    </row>
    <row r="3" spans="1:7" ht="15.75">
      <c r="A3" s="5"/>
      <c r="C3" s="94" t="s">
        <v>2</v>
      </c>
      <c r="D3" s="95"/>
      <c r="E3" s="95"/>
      <c r="F3" s="95"/>
      <c r="G3" s="95"/>
    </row>
    <row r="4" spans="1:7" ht="15.75">
      <c r="A4" s="5"/>
      <c r="C4" s="94" t="s">
        <v>88</v>
      </c>
      <c r="D4" s="95"/>
      <c r="E4" s="95"/>
      <c r="F4" s="95"/>
      <c r="G4" s="95"/>
    </row>
    <row r="5" spans="1:7" ht="15.75">
      <c r="A5" s="5"/>
      <c r="C5" s="94" t="s">
        <v>137</v>
      </c>
      <c r="D5" s="95"/>
      <c r="E5" s="95"/>
      <c r="F5" s="95"/>
      <c r="G5" s="95"/>
    </row>
    <row r="6" spans="1:5" ht="15">
      <c r="A6" s="5"/>
      <c r="B6" s="2"/>
      <c r="C6" s="2"/>
      <c r="D6" s="2"/>
      <c r="E6" s="2"/>
    </row>
    <row r="7" spans="1:7" ht="34.5" customHeight="1">
      <c r="A7" s="92" t="s">
        <v>136</v>
      </c>
      <c r="B7" s="92"/>
      <c r="C7" s="92"/>
      <c r="D7" s="92"/>
      <c r="E7" s="92"/>
      <c r="F7" s="93"/>
      <c r="G7" s="93"/>
    </row>
    <row r="8" spans="1:5" ht="18.75">
      <c r="A8" s="8"/>
      <c r="B8" s="7"/>
      <c r="C8" s="9"/>
      <c r="D8" s="7"/>
      <c r="E8" s="7"/>
    </row>
    <row r="9" spans="1:5" ht="15.75" thickBot="1">
      <c r="A9" s="5"/>
      <c r="B9" s="2"/>
      <c r="C9" s="2"/>
      <c r="D9" s="2"/>
      <c r="E9" s="3" t="s">
        <v>50</v>
      </c>
    </row>
    <row r="10" spans="1:7" ht="30.75" customHeight="1" thickBot="1">
      <c r="A10" s="29" t="s">
        <v>3</v>
      </c>
      <c r="B10" s="30" t="s">
        <v>4</v>
      </c>
      <c r="C10" s="31" t="s">
        <v>53</v>
      </c>
      <c r="D10" s="30" t="s">
        <v>53</v>
      </c>
      <c r="E10" s="30" t="s">
        <v>87</v>
      </c>
      <c r="F10" s="31" t="s">
        <v>87</v>
      </c>
      <c r="G10" s="32" t="s">
        <v>121</v>
      </c>
    </row>
    <row r="11" spans="1:7" ht="15.75" thickBot="1">
      <c r="A11" s="26">
        <v>1</v>
      </c>
      <c r="B11" s="27">
        <v>2</v>
      </c>
      <c r="C11" s="27">
        <v>3</v>
      </c>
      <c r="D11" s="27">
        <v>4</v>
      </c>
      <c r="E11" s="27">
        <v>5</v>
      </c>
      <c r="F11" s="27">
        <v>4</v>
      </c>
      <c r="G11" s="28">
        <v>5</v>
      </c>
    </row>
    <row r="12" spans="1:7" ht="16.5" thickBot="1">
      <c r="A12" s="66" t="s">
        <v>5</v>
      </c>
      <c r="B12" s="67" t="s">
        <v>6</v>
      </c>
      <c r="C12" s="68">
        <f>C13+C68</f>
        <v>132134.77000000002</v>
      </c>
      <c r="D12" s="68">
        <f>D13+D68</f>
        <v>33216</v>
      </c>
      <c r="E12" s="68">
        <f>E13+E68</f>
        <v>30510.800000000003</v>
      </c>
      <c r="F12" s="68">
        <f>F13+F68</f>
        <v>31627.4</v>
      </c>
      <c r="G12" s="69">
        <f>G13+G68</f>
        <v>33176</v>
      </c>
    </row>
    <row r="13" spans="1:7" ht="15.75" thickBot="1">
      <c r="A13" s="70" t="s">
        <v>7</v>
      </c>
      <c r="B13" s="71" t="s">
        <v>8</v>
      </c>
      <c r="C13" s="72">
        <f>C14+C19+C28+C34+C38+C44+C48+C56+C65</f>
        <v>2005</v>
      </c>
      <c r="D13" s="72">
        <f>D14+D19+D28+D34+D38+D44+D48+D56+D65</f>
        <v>1149.2</v>
      </c>
      <c r="E13" s="72">
        <f>E14+E19+E28+E34+E38+E44+E48+E56+E65</f>
        <v>1154.2</v>
      </c>
      <c r="F13" s="72">
        <f>F14+F19+F28+F34+F38+F44+F48+F56+F65</f>
        <v>1976.3</v>
      </c>
      <c r="G13" s="72">
        <f>G14+G19+G28+G34+G38+G44+G48+G56+G65</f>
        <v>2012</v>
      </c>
    </row>
    <row r="14" spans="1:7" ht="15.75" thickBot="1">
      <c r="A14" s="47" t="s">
        <v>9</v>
      </c>
      <c r="B14" s="41" t="s">
        <v>10</v>
      </c>
      <c r="C14" s="42">
        <v>1005</v>
      </c>
      <c r="D14" s="42">
        <v>1005</v>
      </c>
      <c r="E14" s="42">
        <v>1005</v>
      </c>
      <c r="F14" s="42">
        <v>1005</v>
      </c>
      <c r="G14" s="43">
        <v>1005</v>
      </c>
    </row>
    <row r="15" spans="1:7" ht="45" customHeight="1">
      <c r="A15" s="44" t="s">
        <v>11</v>
      </c>
      <c r="B15" s="45" t="s">
        <v>12</v>
      </c>
      <c r="C15" s="46">
        <v>1005</v>
      </c>
      <c r="D15" s="57">
        <v>1117</v>
      </c>
      <c r="E15" s="57">
        <v>1128</v>
      </c>
      <c r="F15" s="46">
        <v>1005</v>
      </c>
      <c r="G15" s="46">
        <v>1005</v>
      </c>
    </row>
    <row r="16" spans="1:7" ht="55.5" customHeight="1">
      <c r="A16" s="75" t="s">
        <v>13</v>
      </c>
      <c r="B16" s="76" t="s">
        <v>14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ht="31.5" customHeight="1">
      <c r="A17" s="14" t="s">
        <v>15</v>
      </c>
      <c r="B17" s="4" t="s">
        <v>16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ht="52.5" thickBot="1">
      <c r="A18" s="78" t="s">
        <v>68</v>
      </c>
      <c r="B18" s="79" t="s">
        <v>69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</row>
    <row r="19" spans="1:7" ht="30.75" customHeight="1" thickBot="1">
      <c r="A19" s="47" t="s">
        <v>122</v>
      </c>
      <c r="B19" s="41" t="s">
        <v>127</v>
      </c>
      <c r="C19" s="42">
        <f>SUM(C20+0)</f>
        <v>798</v>
      </c>
      <c r="D19" s="42">
        <f>SUM(D20+0)</f>
        <v>0</v>
      </c>
      <c r="E19" s="42">
        <f>SUM(E20+0)</f>
        <v>0</v>
      </c>
      <c r="F19" s="42">
        <f>SUM(F20+0)</f>
        <v>837.3</v>
      </c>
      <c r="G19" s="43">
        <f>SUM(G20+0)</f>
        <v>871</v>
      </c>
    </row>
    <row r="20" spans="1:7" ht="15">
      <c r="A20" s="44" t="s">
        <v>123</v>
      </c>
      <c r="B20" s="45" t="s">
        <v>128</v>
      </c>
      <c r="C20" s="46">
        <f>SUM(C21+C22+C23)</f>
        <v>798</v>
      </c>
      <c r="D20" s="46">
        <f>SUM(D21+D22+D23)</f>
        <v>0</v>
      </c>
      <c r="E20" s="46">
        <f>SUM(E21+E22+E23)</f>
        <v>0</v>
      </c>
      <c r="F20" s="46">
        <f>SUM(F21+F22+F23)</f>
        <v>837.3</v>
      </c>
      <c r="G20" s="46">
        <f>SUM(G21+G22+G23)</f>
        <v>871</v>
      </c>
    </row>
    <row r="21" spans="1:7" ht="26.25">
      <c r="A21" s="14" t="s">
        <v>124</v>
      </c>
      <c r="B21" s="4" t="s">
        <v>129</v>
      </c>
      <c r="C21" s="15">
        <v>258</v>
      </c>
      <c r="D21" s="15"/>
      <c r="E21" s="15"/>
      <c r="F21" s="15">
        <v>270</v>
      </c>
      <c r="G21" s="15">
        <v>281</v>
      </c>
    </row>
    <row r="22" spans="1:7" ht="26.25">
      <c r="A22" s="14" t="s">
        <v>125</v>
      </c>
      <c r="B22" s="4" t="s">
        <v>130</v>
      </c>
      <c r="C22" s="15">
        <v>4</v>
      </c>
      <c r="D22" s="15"/>
      <c r="E22" s="15"/>
      <c r="F22" s="15">
        <v>4</v>
      </c>
      <c r="G22" s="15">
        <v>5</v>
      </c>
    </row>
    <row r="23" spans="1:7" ht="27" thickBot="1">
      <c r="A23" s="33" t="s">
        <v>126</v>
      </c>
      <c r="B23" s="34" t="s">
        <v>131</v>
      </c>
      <c r="C23" s="35">
        <v>536</v>
      </c>
      <c r="D23" s="35"/>
      <c r="E23" s="35"/>
      <c r="F23" s="35">
        <v>563.3</v>
      </c>
      <c r="G23" s="35">
        <v>585</v>
      </c>
    </row>
    <row r="24" spans="1:7" ht="19.5" customHeight="1" thickBot="1">
      <c r="A24" s="47" t="s">
        <v>70</v>
      </c>
      <c r="B24" s="41" t="s">
        <v>71</v>
      </c>
      <c r="C24" s="42">
        <f>C25+C27</f>
        <v>0</v>
      </c>
      <c r="D24" s="42">
        <f>D25+D27</f>
        <v>0</v>
      </c>
      <c r="E24" s="42">
        <f>E25+E27</f>
        <v>0</v>
      </c>
      <c r="F24" s="42">
        <f>F25+F27</f>
        <v>0</v>
      </c>
      <c r="G24" s="43">
        <f>G25+G27</f>
        <v>0</v>
      </c>
    </row>
    <row r="25" spans="1:7" ht="15">
      <c r="A25" s="64" t="s">
        <v>73</v>
      </c>
      <c r="B25" s="13" t="s">
        <v>72</v>
      </c>
      <c r="C25" s="65">
        <f>SUM(C26:C26)</f>
        <v>0</v>
      </c>
      <c r="D25" s="65">
        <f>SUM(D26:D26)</f>
        <v>0</v>
      </c>
      <c r="E25" s="65">
        <f>SUM(E26:E26)</f>
        <v>0</v>
      </c>
      <c r="F25" s="65">
        <f>SUM(F26:F26)</f>
        <v>0</v>
      </c>
      <c r="G25" s="65">
        <f>SUM(G26:G26)</f>
        <v>0</v>
      </c>
    </row>
    <row r="26" spans="1:7" ht="15">
      <c r="A26" s="17" t="s">
        <v>74</v>
      </c>
      <c r="B26" s="4" t="s">
        <v>72</v>
      </c>
      <c r="C26" s="15">
        <v>0</v>
      </c>
      <c r="D26" s="16">
        <v>0</v>
      </c>
      <c r="E26" s="16">
        <v>0</v>
      </c>
      <c r="F26" s="15">
        <v>0</v>
      </c>
      <c r="G26" s="15">
        <v>0</v>
      </c>
    </row>
    <row r="27" spans="1:7" ht="15.75" thickBot="1">
      <c r="A27" s="81" t="s">
        <v>75</v>
      </c>
      <c r="B27" s="79" t="s">
        <v>52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</row>
    <row r="28" spans="1:7" ht="15.75" thickBot="1">
      <c r="A28" s="47" t="s">
        <v>17</v>
      </c>
      <c r="B28" s="41" t="s">
        <v>18</v>
      </c>
      <c r="C28" s="42">
        <f>C29+C31</f>
        <v>35</v>
      </c>
      <c r="D28" s="42">
        <f>D29+D31</f>
        <v>61</v>
      </c>
      <c r="E28" s="42">
        <f>E29+E31</f>
        <v>66</v>
      </c>
      <c r="F28" s="42">
        <f>F29+F31</f>
        <v>35</v>
      </c>
      <c r="G28" s="43">
        <f>G29+G31</f>
        <v>35</v>
      </c>
    </row>
    <row r="29" spans="1:7" ht="15">
      <c r="A29" s="64" t="s">
        <v>19</v>
      </c>
      <c r="B29" s="13" t="s">
        <v>20</v>
      </c>
      <c r="C29" s="65">
        <f>SUM(C30:C30)</f>
        <v>34</v>
      </c>
      <c r="D29" s="65">
        <f>SUM(D30:D30)</f>
        <v>60</v>
      </c>
      <c r="E29" s="65">
        <f>SUM(E30:E30)</f>
        <v>65</v>
      </c>
      <c r="F29" s="65">
        <f>SUM(F30:F30)</f>
        <v>34</v>
      </c>
      <c r="G29" s="65">
        <f>SUM(G30:G30)</f>
        <v>34</v>
      </c>
    </row>
    <row r="30" spans="1:7" ht="27" thickBot="1">
      <c r="A30" s="61" t="s">
        <v>21</v>
      </c>
      <c r="B30" s="34" t="s">
        <v>100</v>
      </c>
      <c r="C30" s="35">
        <v>34</v>
      </c>
      <c r="D30" s="56">
        <v>60</v>
      </c>
      <c r="E30" s="56">
        <v>65</v>
      </c>
      <c r="F30" s="35">
        <v>34</v>
      </c>
      <c r="G30" s="35">
        <v>34</v>
      </c>
    </row>
    <row r="31" spans="1:7" ht="15.75" thickBot="1">
      <c r="A31" s="47" t="s">
        <v>22</v>
      </c>
      <c r="B31" s="41" t="s">
        <v>23</v>
      </c>
      <c r="C31" s="42">
        <f>C32</f>
        <v>1</v>
      </c>
      <c r="D31" s="42">
        <f>D32</f>
        <v>1</v>
      </c>
      <c r="E31" s="42">
        <f>E32</f>
        <v>1</v>
      </c>
      <c r="F31" s="42">
        <f>F32</f>
        <v>1</v>
      </c>
      <c r="G31" s="43">
        <f>G32</f>
        <v>1</v>
      </c>
    </row>
    <row r="32" spans="1:7" ht="26.25">
      <c r="A32" s="63" t="s">
        <v>134</v>
      </c>
      <c r="B32" s="45" t="s">
        <v>135</v>
      </c>
      <c r="C32" s="46">
        <v>1</v>
      </c>
      <c r="D32" s="46">
        <v>1</v>
      </c>
      <c r="E32" s="46">
        <v>1</v>
      </c>
      <c r="F32" s="46">
        <v>1</v>
      </c>
      <c r="G32" s="46">
        <v>1</v>
      </c>
    </row>
    <row r="33" spans="1:7" ht="39.75" thickBot="1">
      <c r="A33" s="78" t="s">
        <v>76</v>
      </c>
      <c r="B33" s="79" t="s">
        <v>101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</row>
    <row r="34" spans="1:7" ht="21" customHeight="1" thickBot="1">
      <c r="A34" s="47" t="s">
        <v>24</v>
      </c>
      <c r="B34" s="41" t="s">
        <v>25</v>
      </c>
      <c r="C34" s="42">
        <f>C35</f>
        <v>11</v>
      </c>
      <c r="D34" s="42">
        <f>D35</f>
        <v>12</v>
      </c>
      <c r="E34" s="42">
        <f>E35</f>
        <v>12</v>
      </c>
      <c r="F34" s="42">
        <f>F35</f>
        <v>12</v>
      </c>
      <c r="G34" s="43">
        <f>G35</f>
        <v>13</v>
      </c>
    </row>
    <row r="35" spans="1:7" ht="39.75" thickBot="1">
      <c r="A35" s="62" t="s">
        <v>26</v>
      </c>
      <c r="B35" s="58" t="s">
        <v>27</v>
      </c>
      <c r="C35" s="59">
        <v>11</v>
      </c>
      <c r="D35" s="60">
        <v>12</v>
      </c>
      <c r="E35" s="60">
        <v>12</v>
      </c>
      <c r="F35" s="59">
        <v>12</v>
      </c>
      <c r="G35" s="59">
        <v>13</v>
      </c>
    </row>
    <row r="36" spans="1:7" ht="34.5" customHeight="1" thickBot="1">
      <c r="A36" s="47" t="s">
        <v>77</v>
      </c>
      <c r="B36" s="41" t="s">
        <v>78</v>
      </c>
      <c r="C36" s="42">
        <v>0</v>
      </c>
      <c r="D36" s="42">
        <v>0</v>
      </c>
      <c r="E36" s="42">
        <v>0</v>
      </c>
      <c r="F36" s="42">
        <v>0</v>
      </c>
      <c r="G36" s="43">
        <v>0</v>
      </c>
    </row>
    <row r="37" spans="1:7" ht="27" thickBot="1">
      <c r="A37" s="82" t="s">
        <v>79</v>
      </c>
      <c r="B37" s="83" t="s">
        <v>102</v>
      </c>
      <c r="C37" s="84">
        <v>0</v>
      </c>
      <c r="D37" s="85">
        <v>0</v>
      </c>
      <c r="E37" s="85">
        <v>0</v>
      </c>
      <c r="F37" s="84">
        <v>0</v>
      </c>
      <c r="G37" s="84">
        <v>0</v>
      </c>
    </row>
    <row r="38" spans="1:7" ht="45" customHeight="1" thickBot="1">
      <c r="A38" s="47" t="s">
        <v>28</v>
      </c>
      <c r="B38" s="41" t="s">
        <v>29</v>
      </c>
      <c r="C38" s="42">
        <f>SUM(C39:C43)</f>
        <v>100</v>
      </c>
      <c r="D38" s="42">
        <f>SUM(D39:D43)</f>
        <v>16.2</v>
      </c>
      <c r="E38" s="42">
        <f>SUM(E39:E43)</f>
        <v>16.2</v>
      </c>
      <c r="F38" s="42">
        <f>SUM(F39:F43)</f>
        <v>30</v>
      </c>
      <c r="G38" s="43">
        <f>SUM(G39:G43)</f>
        <v>30</v>
      </c>
    </row>
    <row r="39" spans="1:7" ht="41.25" customHeight="1">
      <c r="A39" s="49" t="s">
        <v>30</v>
      </c>
      <c r="B39" s="45" t="s">
        <v>103</v>
      </c>
      <c r="C39" s="46">
        <v>0</v>
      </c>
      <c r="D39" s="57">
        <v>16.2</v>
      </c>
      <c r="E39" s="57">
        <v>16.2</v>
      </c>
      <c r="F39" s="46">
        <v>0</v>
      </c>
      <c r="G39" s="46">
        <v>0</v>
      </c>
    </row>
    <row r="40" spans="1:7" ht="39">
      <c r="A40" s="75" t="s">
        <v>85</v>
      </c>
      <c r="B40" s="76" t="s">
        <v>99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</row>
    <row r="41" spans="1:7" ht="39">
      <c r="A41" s="75" t="s">
        <v>86</v>
      </c>
      <c r="B41" s="76" t="s">
        <v>104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</row>
    <row r="42" spans="1:7" ht="39">
      <c r="A42" s="14" t="s">
        <v>31</v>
      </c>
      <c r="B42" s="4" t="s">
        <v>105</v>
      </c>
      <c r="C42" s="15">
        <v>0</v>
      </c>
      <c r="D42" s="16">
        <v>0</v>
      </c>
      <c r="E42" s="16">
        <v>0</v>
      </c>
      <c r="F42" s="15">
        <v>0</v>
      </c>
      <c r="G42" s="15">
        <v>0</v>
      </c>
    </row>
    <row r="43" spans="1:7" ht="46.5" customHeight="1" thickBot="1">
      <c r="A43" s="48" t="s">
        <v>32</v>
      </c>
      <c r="B43" s="54" t="s">
        <v>132</v>
      </c>
      <c r="C43" s="35">
        <v>100</v>
      </c>
      <c r="D43" s="35">
        <v>0</v>
      </c>
      <c r="E43" s="35">
        <v>0</v>
      </c>
      <c r="F43" s="35">
        <v>30</v>
      </c>
      <c r="G43" s="35">
        <v>30</v>
      </c>
    </row>
    <row r="44" spans="1:7" ht="27.75" customHeight="1" thickBot="1">
      <c r="A44" s="50" t="s">
        <v>33</v>
      </c>
      <c r="B44" s="55" t="s">
        <v>133</v>
      </c>
      <c r="C44" s="73">
        <f>C46+C47</f>
        <v>56</v>
      </c>
      <c r="D44" s="73">
        <f>D46+D47</f>
        <v>55</v>
      </c>
      <c r="E44" s="73">
        <f>E46+E47</f>
        <v>55</v>
      </c>
      <c r="F44" s="73">
        <f>F46+F47</f>
        <v>57</v>
      </c>
      <c r="G44" s="74">
        <f>G46+G47</f>
        <v>58</v>
      </c>
    </row>
    <row r="45" spans="1:7" ht="29.25" customHeight="1">
      <c r="A45" s="86" t="s">
        <v>81</v>
      </c>
      <c r="B45" s="87" t="s">
        <v>106</v>
      </c>
      <c r="C45" s="88">
        <v>0</v>
      </c>
      <c r="D45" s="88">
        <v>0</v>
      </c>
      <c r="E45" s="88">
        <v>0</v>
      </c>
      <c r="F45" s="88">
        <v>0</v>
      </c>
      <c r="G45" s="88">
        <v>0</v>
      </c>
    </row>
    <row r="46" spans="1:7" ht="26.25">
      <c r="A46" s="18" t="s">
        <v>34</v>
      </c>
      <c r="B46" s="4" t="s">
        <v>96</v>
      </c>
      <c r="C46" s="15">
        <v>56</v>
      </c>
      <c r="D46" s="16">
        <v>55</v>
      </c>
      <c r="E46" s="16">
        <v>55</v>
      </c>
      <c r="F46" s="15">
        <v>57</v>
      </c>
      <c r="G46" s="15">
        <v>58</v>
      </c>
    </row>
    <row r="47" spans="1:7" ht="15.75" thickBot="1">
      <c r="A47" s="48" t="s">
        <v>35</v>
      </c>
      <c r="B47" s="34" t="s">
        <v>107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</row>
    <row r="48" spans="1:7" ht="29.25" customHeight="1" thickBot="1">
      <c r="A48" s="50" t="s">
        <v>36</v>
      </c>
      <c r="B48" s="51" t="s">
        <v>37</v>
      </c>
      <c r="C48" s="52">
        <f>C54</f>
        <v>0</v>
      </c>
      <c r="D48" s="52">
        <f>D54</f>
        <v>0</v>
      </c>
      <c r="E48" s="52">
        <v>0</v>
      </c>
      <c r="F48" s="52">
        <f>F54</f>
        <v>0</v>
      </c>
      <c r="G48" s="53">
        <f>G54</f>
        <v>0</v>
      </c>
    </row>
    <row r="49" spans="1:7" ht="15">
      <c r="A49" s="49" t="s">
        <v>55</v>
      </c>
      <c r="B49" s="45" t="s">
        <v>108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</row>
    <row r="50" spans="1:7" ht="51.75">
      <c r="A50" s="89" t="s">
        <v>58</v>
      </c>
      <c r="B50" s="76" t="s">
        <v>57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</row>
    <row r="51" spans="1:7" ht="51.75">
      <c r="A51" s="89" t="s">
        <v>56</v>
      </c>
      <c r="B51" s="76" t="s">
        <v>97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</row>
    <row r="52" spans="1:7" ht="51.75">
      <c r="A52" s="89" t="s">
        <v>59</v>
      </c>
      <c r="B52" s="76" t="s">
        <v>109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</row>
    <row r="53" spans="1:7" ht="51.75">
      <c r="A53" s="89" t="s">
        <v>60</v>
      </c>
      <c r="B53" s="76" t="s">
        <v>110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</row>
    <row r="54" spans="1:7" ht="26.25">
      <c r="A54" s="18" t="s">
        <v>38</v>
      </c>
      <c r="B54" s="4" t="s">
        <v>111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" ht="27" thickBot="1">
      <c r="A55" s="48" t="s">
        <v>61</v>
      </c>
      <c r="B55" s="34" t="s">
        <v>112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</row>
    <row r="56" spans="1:7" ht="23.25" customHeight="1" thickBot="1">
      <c r="A56" s="47" t="s">
        <v>39</v>
      </c>
      <c r="B56" s="41" t="s">
        <v>40</v>
      </c>
      <c r="C56" s="42">
        <f>C59</f>
        <v>0</v>
      </c>
      <c r="D56" s="42">
        <f>D59</f>
        <v>0</v>
      </c>
      <c r="E56" s="42">
        <f>E59</f>
        <v>0</v>
      </c>
      <c r="F56" s="42">
        <f>F59</f>
        <v>0</v>
      </c>
      <c r="G56" s="43">
        <f>G59</f>
        <v>0</v>
      </c>
    </row>
    <row r="57" spans="1:7" ht="26.25">
      <c r="A57" s="90" t="s">
        <v>80</v>
      </c>
      <c r="B57" s="87" t="s">
        <v>98</v>
      </c>
      <c r="C57" s="88">
        <v>0</v>
      </c>
      <c r="D57" s="88">
        <v>0</v>
      </c>
      <c r="E57" s="88">
        <v>0</v>
      </c>
      <c r="F57" s="88">
        <v>0</v>
      </c>
      <c r="G57" s="88">
        <v>0</v>
      </c>
    </row>
    <row r="58" spans="1:7" ht="39">
      <c r="A58" s="14" t="s">
        <v>62</v>
      </c>
      <c r="B58" s="4" t="s">
        <v>63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</row>
    <row r="59" spans="1:7" ht="26.25">
      <c r="A59" s="14" t="s">
        <v>41</v>
      </c>
      <c r="B59" s="4" t="s">
        <v>42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</row>
    <row r="60" spans="1:7" ht="26.25">
      <c r="A60" s="75" t="s">
        <v>82</v>
      </c>
      <c r="B60" s="76" t="s">
        <v>51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</row>
    <row r="61" spans="1:7" ht="26.25">
      <c r="A61" s="14" t="s">
        <v>66</v>
      </c>
      <c r="B61" s="4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</row>
    <row r="62" spans="1:7" ht="26.25">
      <c r="A62" s="14" t="s">
        <v>66</v>
      </c>
      <c r="B62" s="4" t="s">
        <v>49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</row>
    <row r="63" spans="1:7" ht="39">
      <c r="A63" s="75" t="s">
        <v>83</v>
      </c>
      <c r="B63" s="76" t="s">
        <v>84</v>
      </c>
      <c r="C63" s="77">
        <v>0</v>
      </c>
      <c r="D63" s="77">
        <v>0</v>
      </c>
      <c r="E63" s="77">
        <v>0</v>
      </c>
      <c r="F63" s="77">
        <v>0</v>
      </c>
      <c r="G63" s="77">
        <v>0</v>
      </c>
    </row>
    <row r="64" spans="1:7" ht="27" thickBot="1">
      <c r="A64" s="33" t="s">
        <v>64</v>
      </c>
      <c r="B64" s="34" t="s">
        <v>113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</row>
    <row r="65" spans="1:7" ht="15.75" thickBot="1">
      <c r="A65" s="47" t="s">
        <v>43</v>
      </c>
      <c r="B65" s="41" t="s">
        <v>44</v>
      </c>
      <c r="C65" s="42">
        <f>C66</f>
        <v>0</v>
      </c>
      <c r="D65" s="42">
        <f>D66</f>
        <v>0</v>
      </c>
      <c r="E65" s="42">
        <f>E66</f>
        <v>0</v>
      </c>
      <c r="F65" s="42">
        <f>F66</f>
        <v>0</v>
      </c>
      <c r="G65" s="43">
        <f>G66</f>
        <v>0</v>
      </c>
    </row>
    <row r="66" spans="1:7" ht="15">
      <c r="A66" s="90" t="s">
        <v>45</v>
      </c>
      <c r="B66" s="87" t="s">
        <v>114</v>
      </c>
      <c r="C66" s="88">
        <v>0</v>
      </c>
      <c r="D66" s="88">
        <v>0</v>
      </c>
      <c r="E66" s="88">
        <v>0</v>
      </c>
      <c r="F66" s="88">
        <v>0</v>
      </c>
      <c r="G66" s="88">
        <v>0</v>
      </c>
    </row>
    <row r="67" spans="1:7" ht="15.75" thickBot="1">
      <c r="A67" s="33" t="s">
        <v>65</v>
      </c>
      <c r="B67" s="34" t="s">
        <v>115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</row>
    <row r="68" spans="1:7" ht="15.75" thickBot="1">
      <c r="A68" s="40" t="s">
        <v>89</v>
      </c>
      <c r="B68" s="41" t="s">
        <v>90</v>
      </c>
      <c r="C68" s="42">
        <f>SUM(C69:C75)</f>
        <v>130129.77</v>
      </c>
      <c r="D68" s="42">
        <f>SUM(D69:D75)</f>
        <v>32066.8</v>
      </c>
      <c r="E68" s="42">
        <f>SUM(E69:E75)</f>
        <v>29356.600000000002</v>
      </c>
      <c r="F68" s="42">
        <f>SUM(F69:F75)</f>
        <v>29651.100000000002</v>
      </c>
      <c r="G68" s="43">
        <f>SUM(G69:G75)</f>
        <v>31164</v>
      </c>
    </row>
    <row r="69" spans="1:7" ht="15">
      <c r="A69" s="36" t="s">
        <v>91</v>
      </c>
      <c r="B69" s="37" t="s">
        <v>46</v>
      </c>
      <c r="C69" s="38">
        <v>6079.2</v>
      </c>
      <c r="D69" s="39">
        <f>833.3+4356.3</f>
        <v>5189.6</v>
      </c>
      <c r="E69" s="39">
        <f>833.3+4363.8</f>
        <v>5197.1</v>
      </c>
      <c r="F69" s="38">
        <v>5685.2</v>
      </c>
      <c r="G69" s="38">
        <v>5699.5</v>
      </c>
    </row>
    <row r="70" spans="1:7" ht="26.25">
      <c r="A70" s="19" t="s">
        <v>92</v>
      </c>
      <c r="B70" s="11" t="s">
        <v>116</v>
      </c>
      <c r="C70" s="20">
        <v>121593.3</v>
      </c>
      <c r="D70" s="21">
        <v>23963</v>
      </c>
      <c r="E70" s="21">
        <v>21182.2</v>
      </c>
      <c r="F70" s="20">
        <v>20371.5</v>
      </c>
      <c r="G70" s="20">
        <v>21755.7</v>
      </c>
    </row>
    <row r="71" spans="1:7" ht="39">
      <c r="A71" s="89" t="s">
        <v>54</v>
      </c>
      <c r="B71" s="76" t="s">
        <v>117</v>
      </c>
      <c r="C71" s="77">
        <v>1402.57</v>
      </c>
      <c r="D71" s="91">
        <f>1366+8.7+156</f>
        <v>1530.7</v>
      </c>
      <c r="E71" s="91">
        <f>1434+3.8+156</f>
        <v>1593.8</v>
      </c>
      <c r="F71" s="77">
        <v>1089.2</v>
      </c>
      <c r="G71" s="77">
        <v>1132.8</v>
      </c>
    </row>
    <row r="72" spans="1:7" ht="26.25">
      <c r="A72" s="22" t="s">
        <v>93</v>
      </c>
      <c r="B72" s="23" t="s">
        <v>118</v>
      </c>
      <c r="C72" s="20">
        <v>26.5</v>
      </c>
      <c r="D72" s="20">
        <v>16.4</v>
      </c>
      <c r="E72" s="20">
        <v>16.4</v>
      </c>
      <c r="F72" s="20">
        <v>26.5</v>
      </c>
      <c r="G72" s="20">
        <v>26.5</v>
      </c>
    </row>
    <row r="73" spans="1:7" ht="26.25">
      <c r="A73" s="22" t="s">
        <v>94</v>
      </c>
      <c r="B73" s="23" t="s">
        <v>119</v>
      </c>
      <c r="C73" s="20">
        <v>189.2</v>
      </c>
      <c r="D73" s="21">
        <v>0</v>
      </c>
      <c r="E73" s="21">
        <v>0</v>
      </c>
      <c r="F73" s="20">
        <v>189.2</v>
      </c>
      <c r="G73" s="20">
        <v>189.2</v>
      </c>
    </row>
    <row r="74" spans="1:7" s="10" customFormat="1" ht="15">
      <c r="A74" s="22" t="s">
        <v>0</v>
      </c>
      <c r="B74" s="23" t="s">
        <v>95</v>
      </c>
      <c r="C74" s="20">
        <v>839</v>
      </c>
      <c r="D74" s="20">
        <v>1367.1</v>
      </c>
      <c r="E74" s="20">
        <v>1367.1</v>
      </c>
      <c r="F74" s="20">
        <v>2289.5</v>
      </c>
      <c r="G74" s="20">
        <v>2360.3</v>
      </c>
    </row>
    <row r="75" spans="1:7" s="1" customFormat="1" ht="26.25">
      <c r="A75" s="24" t="s">
        <v>47</v>
      </c>
      <c r="B75" s="12" t="s">
        <v>120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</row>
    <row r="76" spans="1:5" ht="15">
      <c r="A76" s="5"/>
      <c r="B76" s="5"/>
      <c r="C76" s="5"/>
      <c r="D76" s="5"/>
      <c r="E76" s="5"/>
    </row>
    <row r="77" spans="1:5" ht="15">
      <c r="A77" s="6"/>
      <c r="B77" s="6"/>
      <c r="C77" s="5"/>
      <c r="D77" s="5"/>
      <c r="E77" s="5"/>
    </row>
  </sheetData>
  <sheetProtection/>
  <mergeCells count="6">
    <mergeCell ref="A7:G7"/>
    <mergeCell ref="C1:G1"/>
    <mergeCell ref="C2:G2"/>
    <mergeCell ref="C3:G3"/>
    <mergeCell ref="C4:G4"/>
    <mergeCell ref="C5:G5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2017-04-04T07:09:20Z</cp:lastPrinted>
  <dcterms:created xsi:type="dcterms:W3CDTF">2010-11-01T11:35:27Z</dcterms:created>
  <dcterms:modified xsi:type="dcterms:W3CDTF">2017-04-04T10:29:32Z</dcterms:modified>
  <cp:category/>
  <cp:version/>
  <cp:contentType/>
  <cp:contentStatus/>
</cp:coreProperties>
</file>