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2228" tabRatio="822" activeTab="0"/>
  </bookViews>
  <sheets>
    <sheet name="Прил.9" sheetId="1" r:id="rId1"/>
  </sheets>
  <definedNames>
    <definedName name="_xlnm._FilterDatabase" localSheetId="0" hidden="1">'Прил.9'!$A$5:$H$137</definedName>
    <definedName name="_xlnm.Print_Area" localSheetId="0">'Прил.9'!$A$2:$H$137</definedName>
  </definedNames>
  <calcPr fullCalcOnLoad="1"/>
</workbook>
</file>

<file path=xl/sharedStrings.xml><?xml version="1.0" encoding="utf-8"?>
<sst xmlns="http://schemas.openxmlformats.org/spreadsheetml/2006/main" count="383" uniqueCount="149">
  <si>
    <t>ВР</t>
  </si>
  <si>
    <t>Резервный фонд</t>
  </si>
  <si>
    <t>Подпрограмма "Создание условий для обеспечения качественными коммунальными услугами"</t>
  </si>
  <si>
    <t>ЦСР</t>
  </si>
  <si>
    <t>000</t>
  </si>
  <si>
    <t>540</t>
  </si>
  <si>
    <t>110</t>
  </si>
  <si>
    <t>240</t>
  </si>
  <si>
    <t>00.0.0000</t>
  </si>
  <si>
    <t>Муниципальные программы</t>
  </si>
  <si>
    <t>Сумма на 2017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</si>
  <si>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</si>
  <si>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</si>
  <si>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</si>
  <si>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Межбюджетные трансферты</t>
  </si>
  <si>
    <t>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</si>
  <si>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</si>
  <si>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</si>
  <si>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Расходы на выплаты персоналу казенных учреждений</t>
  </si>
  <si>
    <t>800</t>
  </si>
  <si>
    <t>200</t>
  </si>
  <si>
    <t>100</t>
  </si>
  <si>
    <t>120</t>
  </si>
  <si>
    <t>500</t>
  </si>
  <si>
    <t>850</t>
  </si>
  <si>
    <t>Сумма на 2018 год</t>
  </si>
  <si>
    <t>Иные межбюджетные трансферты</t>
  </si>
  <si>
    <t>Наименование</t>
  </si>
  <si>
    <t>40.0.00.00000</t>
  </si>
  <si>
    <t>44.0.00.00000</t>
  </si>
  <si>
    <t>42.0.00.00000</t>
  </si>
  <si>
    <t>43.0.00.00000</t>
  </si>
  <si>
    <t>43.2.00.00000</t>
  </si>
  <si>
    <t>40.2.01.20610</t>
  </si>
  <si>
    <t>40.2.02.20610</t>
  </si>
  <si>
    <t>41.0.00.00000</t>
  </si>
  <si>
    <t>43.2.02.00590</t>
  </si>
  <si>
    <t>43.1.07.59300</t>
  </si>
  <si>
    <t>43.1.06.51180</t>
  </si>
  <si>
    <t>43.1.04.89240</t>
  </si>
  <si>
    <t>43.1.03.02040</t>
  </si>
  <si>
    <t>43.1.02.02040</t>
  </si>
  <si>
    <t>43.1.01.02030</t>
  </si>
  <si>
    <t>45.0.00.00000</t>
  </si>
  <si>
    <t>45.0.01.99990</t>
  </si>
  <si>
    <t>44.0.01.S2300</t>
  </si>
  <si>
    <t>44.0.01.82300</t>
  </si>
  <si>
    <t>47.1.01.99990</t>
  </si>
  <si>
    <t>47.2.01.99990</t>
  </si>
  <si>
    <t>47.0.00.00000</t>
  </si>
  <si>
    <t>46.0.02.99990</t>
  </si>
  <si>
    <t>46.0.01.99990</t>
  </si>
  <si>
    <t>46.0.00.00000</t>
  </si>
  <si>
    <t>АДМИНИСТРАЦИЯ СЕЛЬСКОГО ПОСЕЛЕНИЯ АГАН</t>
  </si>
  <si>
    <t>40.1.00.00000</t>
  </si>
  <si>
    <t>40.2.00.00000</t>
  </si>
  <si>
    <t>Резервные средства</t>
  </si>
  <si>
    <t>41.1.00.00000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</si>
  <si>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</si>
  <si>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41.1.02.00590</t>
  </si>
  <si>
    <t>41.2.00.00000</t>
  </si>
  <si>
    <t>41.2.01.00590</t>
  </si>
  <si>
    <t>41.2.02.00590</t>
  </si>
  <si>
    <t>42.1.00.00000</t>
  </si>
  <si>
    <t>42.1.01.00590</t>
  </si>
  <si>
    <t>42.2.00.00000</t>
  </si>
  <si>
    <t>42.2.01.00590</t>
  </si>
  <si>
    <t>43.1.00.00000</t>
  </si>
  <si>
    <t>Расходы на выплату персоналу казенных учреждений</t>
  </si>
  <si>
    <t>43.2.01.00590</t>
  </si>
  <si>
    <t>47.2.00.00000</t>
  </si>
  <si>
    <t>47.1.00.00000</t>
  </si>
  <si>
    <t>41.1.01.00590</t>
  </si>
  <si>
    <t>47.1.01.84290</t>
  </si>
  <si>
    <t>Социальное обеспечение и иные выплаты населению</t>
  </si>
  <si>
    <t>300</t>
  </si>
  <si>
    <t>Подпрограмма "Формирование комфортной городской среды на территории сельского поселения Аган"</t>
  </si>
  <si>
    <t>Сумма на 2021 год</t>
  </si>
  <si>
    <t>Муниципальная программа "Создание условий для эффективного управления муниципальными финансами и повышения устойчивости бюджета сельского поселения Аган"</t>
  </si>
  <si>
    <t>Подпрограмма "Организация бюджетного процесса"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</si>
  <si>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Резервный фонд администрации сельского поселения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</si>
  <si>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Условно утвержденные расходы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</si>
  <si>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Подпрограмма "Развитие системы межбюджетных отношений"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</si>
  <si>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Муниципальная программа "Развитие культуры, кинематографии, физической культуры и спорта в сельском поселении Аган"</t>
  </si>
  <si>
    <t>Подпрограмма "Обеспечение свободы творчества и прав граждан на участие в культурной жизни" в рамках МП "Развитие культуры, кинематографии, физической культуры и спорта в сельском поселении Аган"</t>
  </si>
  <si>
    <t>Реализация мероприятий в части укрепления материально-технической базы в рамках МП "Развитие культуры, кинематографии, физической культуры и спорта в сельском поселении Аган"</t>
  </si>
  <si>
    <t>Подпрограмма "Создание условий жителям сельского поселения для занятия физической культурой и спортом, сохранения и укрепления здоровья населения" в рамках МП "Развитие культуры, кинематографии, физической культуры и спорта в сельском поселении Аган"</t>
  </si>
  <si>
    <t>Муниципальная программа "Защита населения и территории сельского поселения Аган от чрезвычайных ситуаций, обеспечение пожарной безопасности"</t>
  </si>
  <si>
    <t>Подпрограмма "Укрепление пожарной безопасности в поселении" в рамках муниципальной программы "Защита населения и территории сельского поселения Аган от чрезвычайных ситуаций, обеспечение пожарной безопасности"</t>
  </si>
  <si>
    <t>Реализация мероприятий в рамках подпрограммы "Укрепление пожарной безопасности в поселении" муниципальной программы "Защита населения и территории сельского поселения Аган от чрезвычайных ситуаций, обеспечение пожарной безопасности"</t>
  </si>
  <si>
    <t>Муниципальная программа "Обеспечение осуществления полномочий и создание условий для деятельности органа местного самоуправления сельского поселения Аган"</t>
  </si>
  <si>
    <t>Подпрограмма "Обеспечение деятельности органа местного самоуправления сельского поселения Аган"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Аган"</t>
  </si>
  <si>
    <t>Расходы на содержание главы муниципального образования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</si>
  <si>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Расходы на обеспечение деятельности законодательного (представительного) органа местного самоуправления в рамках МП"Обеспечение осуществления полномочий и создание условий для деятельности органов местного самоуправления сельского поселения Аган"</t>
  </si>
  <si>
    <t>Расходы на обеспечение функций органов местного самоуправления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</si>
  <si>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Осуществление расходов по передаваемым полномочиям в бюджет Нижневартовского района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</si>
  <si>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</si>
  <si>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Аган"</t>
  </si>
  <si>
    <t>Подпрограмма "Материально-техническое обеспечение деятельности органа местного самоуправления сельского поселения Аган" в рамках МП "Обеспечение осуществления полномочий и создание услоовий для деятельности органов местного самоуправления сельского поселения Аган"</t>
  </si>
  <si>
    <t>Реализация мероприятий в части улучшения материально-технической базы органов местного самоуправления и  подведомственных учреждений в рамках МП"Обеспечение осуществления полномочий и создание условий для деятельности органов местного самоуправления сельского поселения Аган"</t>
  </si>
  <si>
    <t>Сохранение кадрового потенциала МКУ "УОДОМС с.п. Аган" в рамках МП"Обеспечение осуществления полномочий и создание условий для деятельности органов местного самоуправления с.п. Аган"</t>
  </si>
  <si>
    <t>Муниципальная программа "Развитие транспортной системы на территории сельского поселения Аган"</t>
  </si>
  <si>
    <t>Круглогодичное содержание внутрипоселковых дорог в рамках МП "Развитие транспортной системы на территории сельского поселения Аган"</t>
  </si>
  <si>
    <t>Круглогодичное содержание подъездных дорог в рамках МП "Развитие транспортной системы на территории сельского поселения Аган"</t>
  </si>
  <si>
    <t>Муниципальная программа "Профилактика правонарушений в сфере общественного порядка в сельском поселении Аган"</t>
  </si>
  <si>
    <t>Муниципальная программа "Управление муниципальным имуществом на территории сельского поселения Аган"</t>
  </si>
  <si>
    <t>Реализация мероприятий по обеспечению правомерного функционирования, использования и содержания муниципального имущества в рамках МП "Управление муниципальным имуществом сельского поселения Аган"</t>
  </si>
  <si>
    <t>Создание системы компенсации ущерба от чрезвычайных ситуаций природного и техногенного характера в рамках МП"Управление муниципальным имуществом на территории сельского поселения Аган"</t>
  </si>
  <si>
    <t>Муниципальная программа "Развитие жилищно-коммунального хозяйства на  территории сельского поселения Аган"</t>
  </si>
  <si>
    <t>Реализация мероприятий по формированию комфортной городской среды на территории сельского поселения Аган в рамках МП "Развитие жилищно-коммунального хозяйства на  территории сельского поселения Аган"</t>
  </si>
  <si>
    <t>Субвенции на осуществление отдельных государственных полномочий Ханты-Мансийского автономного округа - Югры в сфере обращения с твердыми коммунальными отходами в рамках подпрограммы "Формирование комфортной городской среды на территории сельского поселения Аган" муниципальной программы "Развитие жилищно-коммунального хозяйства на территории сельского поселения Аган"</t>
  </si>
  <si>
    <t>Сумма на 2022 год</t>
  </si>
  <si>
    <t>40.1.04.89020</t>
  </si>
  <si>
    <t>43.1.07.D9300</t>
  </si>
  <si>
    <t>Финансирование расходов на создание условий для деятельности народных дружин в рамках основного мероприятия "Создание условий для профилактики правонарушений в сфере общественного порядка, безопасности дорожного движения, незаконного оборота и злоупотребления наркотиками" МП "Профилактика правонарушений в сфере общественного порядка в сельском поселении Аган"</t>
  </si>
  <si>
    <t>Софинансирование расходов в рамках основного мероприятия "Создание условий для профилактики правонарушений в сфере общественного порядка, безопасности дорожного движения, незаконного оборота и злоупотребления наркотиками" МП "Профилактика правонарушений в сфере общественного порядка  в сельском поселении Аган"</t>
  </si>
  <si>
    <t>810</t>
  </si>
  <si>
    <t>Субсидии юридическим лицам (кроме некоммерческих организаций), индивидуальным предринимателям, физическим лицам - производителям товаров, работ, услуг.</t>
  </si>
  <si>
    <t>47.1.02.99990</t>
  </si>
  <si>
    <t>Техническое обслуживание светофоров по типу Т7 в рамках МП "Развитие транспортной системы на территории сельского поселения Аган"</t>
  </si>
  <si>
    <t>45.0.03.99990</t>
  </si>
  <si>
    <t>40.1.01.89090</t>
  </si>
  <si>
    <t>Сохранение и развитие кадрового потенциала в рамках МП "Развитие культуры, кинематографии, физической культуры и спорта в сельском поселении Аган" (культура)</t>
  </si>
  <si>
    <t>Сохранение и развитие кадрового потенциала в рамках МП "Развитие культуры, кинематографии, физической культуры и спорта в сельском поселении Аган" (кино)</t>
  </si>
  <si>
    <t xml:space="preserve">Сохранение и развитие кадрового потенциала в рамках МП "Развитие культуры, кинематографии, физической культуры и спорта в сельском поселении Аган" </t>
  </si>
  <si>
    <t>40.1.02.89090</t>
  </si>
  <si>
    <t>45.0.02.89160</t>
  </si>
  <si>
    <t>Проектирование, строительство, капитальный ремонт, реконструкция объектов капитального строительства на территории поселения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</si>
  <si>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Проектирование, строительство, капитальный ремонт, реконструкция объектов капитального строительства на территории поселения в рамках МП "Создание условий для эффективного управления муниципальными финансами и повышения устойчивости бюджета сельского поселения Аган" (инженерные сети, здания, строения, сооружения и иные, не относящиеся к жилищному фонду)</t>
  </si>
  <si>
    <t>Осуществление первичного воинского учета на территориях, где отсутствуют военные комиссариаты непрограммного направления деятельности"Межбюджетные трансферты, передаваемые бюджетам муниципальных образований Ханты-Мансйиского автономного округа - Югры, неотнесенные к государственным программам за счет средств федерального бюджета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</si>
  <si>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Финансирование мероприятий по созданию условий для обеспечения качественными коммунальными услугами в рамках МП "Развитие жилищно-коммунального хозяйства на территории сельского поселения Аган"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</si>
  <si>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Аган на 2021 год и плановый период 2022-2023 годов</t>
  </si>
  <si>
    <t>Сумма на 2023 год</t>
  </si>
  <si>
    <t>Подпрограмма "Реализация государственной политики в области защиты населения и территории поселения от чрезвычайных ситуаций" в рамках муниципальной программы "Защита населения и территории сельского поселения Аган от чрезвычайных ситуаций, обеспечение пожарной безопасности"</t>
  </si>
  <si>
    <t>Реализация мероприятий в рамках подпрограммы "Реализация государственной политики в области защиты населения и территории поселения от чрезвычайных ситуаций" муниципальной программы "Защита населения и территории сельского поселения Аган от чрезвычайных ситуаций, обеспечение пожарной безопасности"</t>
  </si>
  <si>
    <t>40.1.01.89020</t>
  </si>
  <si>
    <t>312</t>
  </si>
  <si>
    <t>40.1.01.89080</t>
  </si>
  <si>
    <t>47.1.02.88810</t>
  </si>
  <si>
    <t>Приложение 9 к решению Совета депутатов сельского поселения Аган от 21.12.2020 № 36</t>
  </si>
  <si>
    <t>Реализация проектов инициативного бюджетирования «Народная инициатива»: Обустройство детской игровой площадки по по ул. Рыбников, д. 2, д. 4 в п. Аган в рамках подпрограммы «Формирование комфортной городской среды на территории сельского поселения Аган» муниципальной программы "Развитие жилищно-коммунального хозяйства на территории сельского поселения Аган"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</si>
  <si>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МП "Создание условий для эффективного управления муниципальными финансами и повышения устойчивости бюджета сельского поселения Аган" в рамках МП района "Строительство (реконструкция), капитальный и текущий ремонт объектов Нижневартовского района"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</si>
  <si>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МП "Создание условий для эффективного управления муниципальными финансами и повышения устойчивости бюджета сельского поселения Аган" в рамках МП района "Развитие жилищной сферы в Нижневартовском районе"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</si>
  <si>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МП "Создание условий для эффективного управления муниципальными финансами и повышения устойчивости бюджета сельского поселения Аган" в рамках МП района "Жилищно-коммунальный комплекс и городская среда в Нижневартовском районе"</t>
  </si>
  <si>
    <t>Иные пенсии, социальные доплаты к пенсиям</t>
  </si>
  <si>
    <t>43.1.05.72621</t>
  </si>
  <si>
    <t>Публично-нормативное обязательство "Выплата пенсии за выслугу лет лицам, замещавшим муниципальные должности и должности муниципальной службы в органах местного самоуправления сельского поселения Аган"</t>
  </si>
  <si>
    <t>Софинансирование проектов инициативного бюджетирования «Народная инициатива»: Обустройство детской игровой площадки по по ул. Рыбников, д. 2, д. 4 в п. Аган в рамках подпрограммы «Формирование комфортной городской среды на территории сельского поселения Аган» муниципальной программы "Развитие жилищно-коммунального хозяйства на территории сельского поселения Аган"</t>
  </si>
  <si>
    <t>Приложение 8 к решению Совета депутатов сельского поселения Аган от 23.03.2021  № 03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</si>
</sst>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;[Red]\-#,##0.00;0.00"/>
    <numFmt numFmtId="183" formatCode="000"/>
    <numFmt numFmtId="184" formatCode="0000000"/>
    <numFmt numFmtId="185" formatCode="00"/>
    <numFmt numFmtId="186" formatCode="#,##0.00_ ;[Red]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"/>
    <numFmt numFmtId="199" formatCode="0000"/>
    <numFmt numFmtId="200" formatCode="0.0"/>
    <numFmt numFmtId="201" formatCode="#,##0.0_ ;[Red]\-#,##0.0\ "/>
    <numFmt numFmtId="202" formatCode="00\.0\.0000"/>
    <numFmt numFmtId="203" formatCode="#,##0.000_ ;[Red]\-#,##0.000\ "/>
    <numFmt numFmtId="204" formatCode="#,##0.0000_ ;[Red]\-#,##0.0000\ "/>
    <numFmt numFmtId="205" formatCode="#,##0.00000_ ;[Red]\-#,##0.00000\ "/>
    <numFmt numFmtId="206" formatCode="#,##0.0_);[Red]\(#,##0.0\)"/>
    <numFmt numFmtId="207" formatCode="#,##0.0;[Red]\-#,##0.0"/>
    <numFmt numFmtId="208" formatCode="#,##0.0;[Red]#,##0.0"/>
    <numFmt numFmtId="209" formatCode="000.0"/>
    <numFmt numFmtId="210" formatCode="0.00000"/>
    <numFmt numFmtId="211" formatCode="0.0000"/>
    <numFmt numFmtId="212" formatCode="0.000"/>
    <numFmt numFmtId="213" formatCode="0.000000"/>
    <numFmt numFmtId="214" formatCode="000.00"/>
    <numFmt numFmtId="215" formatCode="000.000"/>
    <numFmt numFmtId="216" formatCode="000.0000"/>
    <numFmt numFmtId="217" formatCode="000.00000"/>
    <numFmt numFmtId="218" formatCode="000.000000"/>
    <numFmt numFmtId="219" formatCode="[$-FC19]d\ mmmm\ yyyy\ &quot;г.&quot;"/>
    <numFmt numFmtId="220" formatCode="_-* #,##0.000_р_._-;\-* #,##0.000_р_._-;_-* &quot;-&quot;??_р_._-;_-@_-"/>
  </numFmts>
  <fonts count="50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7" fillId="31" borderId="8" applyNumberFormat="0" applyFont="0" applyAlignment="0" applyProtection="0"/>
    <xf numFmtId="9" fontId="7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" fillId="0" borderId="0" xfId="53" applyFont="1">
      <alignment/>
      <protection/>
    </xf>
    <xf numFmtId="0" fontId="4" fillId="0" borderId="0" xfId="53" applyFont="1" applyFill="1" applyAlignment="1" applyProtection="1">
      <alignment/>
      <protection hidden="1"/>
    </xf>
    <xf numFmtId="0" fontId="8" fillId="0" borderId="0" xfId="0" applyFont="1" applyAlignment="1">
      <alignment/>
    </xf>
    <xf numFmtId="0" fontId="3" fillId="0" borderId="0" xfId="53" applyFont="1" applyAlignment="1">
      <alignment horizontal="center" wrapText="1"/>
      <protection/>
    </xf>
    <xf numFmtId="0" fontId="8" fillId="0" borderId="0" xfId="0" applyFont="1" applyBorder="1" applyAlignment="1">
      <alignment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2" fillId="33" borderId="12" xfId="0" applyNumberFormat="1" applyFont="1" applyFill="1" applyBorder="1" applyAlignment="1">
      <alignment horizontal="left" vertical="center" wrapText="1"/>
    </xf>
    <xf numFmtId="183" fontId="13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12" fillId="33" borderId="13" xfId="0" applyNumberFormat="1" applyFont="1" applyFill="1" applyBorder="1" applyAlignment="1">
      <alignment horizontal="left" vertical="center" wrapText="1"/>
    </xf>
    <xf numFmtId="183" fontId="13" fillId="33" borderId="13" xfId="53" applyNumberFormat="1" applyFont="1" applyFill="1" applyBorder="1" applyAlignment="1" applyProtection="1">
      <alignment horizontal="center" vertical="center" wrapText="1"/>
      <protection hidden="1"/>
    </xf>
    <xf numFmtId="0" fontId="12" fillId="33" borderId="13" xfId="0" applyFont="1" applyFill="1" applyBorder="1" applyAlignment="1">
      <alignment vertical="center" wrapText="1"/>
    </xf>
    <xf numFmtId="0" fontId="12" fillId="33" borderId="14" xfId="0" applyFont="1" applyFill="1" applyBorder="1" applyAlignment="1">
      <alignment horizontal="center" vertical="center"/>
    </xf>
    <xf numFmtId="49" fontId="12" fillId="33" borderId="13" xfId="0" applyNumberFormat="1" applyFont="1" applyFill="1" applyBorder="1" applyAlignment="1">
      <alignment horizontal="center" vertical="center"/>
    </xf>
    <xf numFmtId="0" fontId="14" fillId="33" borderId="13" xfId="0" applyNumberFormat="1" applyFont="1" applyFill="1" applyBorder="1" applyAlignment="1">
      <alignment horizontal="left" vertical="center" wrapText="1"/>
    </xf>
    <xf numFmtId="183" fontId="5" fillId="33" borderId="14" xfId="53" applyNumberFormat="1" applyFont="1" applyFill="1" applyBorder="1" applyAlignment="1" applyProtection="1">
      <alignment horizontal="center" vertical="center" wrapText="1"/>
      <protection hidden="1"/>
    </xf>
    <xf numFmtId="183" fontId="5" fillId="33" borderId="13" xfId="53" applyNumberFormat="1" applyFont="1" applyFill="1" applyBorder="1" applyAlignment="1" applyProtection="1">
      <alignment horizontal="center" vertical="center" wrapText="1"/>
      <protection hidden="1"/>
    </xf>
    <xf numFmtId="183" fontId="13" fillId="33" borderId="14" xfId="53" applyNumberFormat="1" applyFont="1" applyFill="1" applyBorder="1" applyAlignment="1" applyProtection="1">
      <alignment horizontal="center" vertical="center" wrapText="1"/>
      <protection hidden="1"/>
    </xf>
    <xf numFmtId="49" fontId="12" fillId="33" borderId="13" xfId="0" applyNumberFormat="1" applyFont="1" applyFill="1" applyBorder="1" applyAlignment="1">
      <alignment vertical="center" wrapText="1"/>
    </xf>
    <xf numFmtId="49" fontId="12" fillId="33" borderId="12" xfId="0" applyNumberFormat="1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/>
    </xf>
    <xf numFmtId="49" fontId="14" fillId="33" borderId="13" xfId="0" applyNumberFormat="1" applyFont="1" applyFill="1" applyBorder="1" applyAlignment="1">
      <alignment horizontal="center" vertical="center"/>
    </xf>
    <xf numFmtId="0" fontId="14" fillId="33" borderId="0" xfId="0" applyNumberFormat="1" applyFont="1" applyFill="1" applyBorder="1" applyAlignment="1">
      <alignment horizontal="left" vertical="center" wrapText="1"/>
    </xf>
    <xf numFmtId="0" fontId="14" fillId="33" borderId="13" xfId="0" applyFont="1" applyFill="1" applyBorder="1" applyAlignment="1">
      <alignment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vertical="center" wrapText="1"/>
    </xf>
    <xf numFmtId="0" fontId="13" fillId="33" borderId="13" xfId="0" applyFont="1" applyFill="1" applyBorder="1" applyAlignment="1">
      <alignment vertical="center" wrapText="1"/>
    </xf>
    <xf numFmtId="49" fontId="13" fillId="33" borderId="12" xfId="0" applyNumberFormat="1" applyFont="1" applyFill="1" applyBorder="1" applyAlignment="1">
      <alignment horizontal="center" vertical="center"/>
    </xf>
    <xf numFmtId="49" fontId="13" fillId="33" borderId="13" xfId="0" applyNumberFormat="1" applyFont="1" applyFill="1" applyBorder="1" applyAlignment="1">
      <alignment horizontal="center" vertical="center"/>
    </xf>
    <xf numFmtId="49" fontId="12" fillId="33" borderId="13" xfId="0" applyNumberFormat="1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center" vertical="center"/>
    </xf>
    <xf numFmtId="0" fontId="12" fillId="34" borderId="13" xfId="0" applyNumberFormat="1" applyFont="1" applyFill="1" applyBorder="1" applyAlignment="1">
      <alignment horizontal="left" vertical="center" wrapText="1"/>
    </xf>
    <xf numFmtId="49" fontId="12" fillId="34" borderId="13" xfId="0" applyNumberFormat="1" applyFont="1" applyFill="1" applyBorder="1" applyAlignment="1">
      <alignment horizontal="center" vertical="center"/>
    </xf>
    <xf numFmtId="0" fontId="12" fillId="34" borderId="12" xfId="0" applyNumberFormat="1" applyFont="1" applyFill="1" applyBorder="1" applyAlignment="1">
      <alignment horizontal="left" vertical="center" wrapText="1"/>
    </xf>
    <xf numFmtId="183" fontId="13" fillId="34" borderId="13" xfId="53" applyNumberFormat="1" applyFont="1" applyFill="1" applyBorder="1" applyAlignment="1" applyProtection="1">
      <alignment horizontal="center" vertical="center" wrapText="1"/>
      <protection hidden="1"/>
    </xf>
    <xf numFmtId="49" fontId="12" fillId="34" borderId="12" xfId="0" applyNumberFormat="1" applyFont="1" applyFill="1" applyBorder="1" applyAlignment="1">
      <alignment horizontal="center" vertical="center"/>
    </xf>
    <xf numFmtId="49" fontId="12" fillId="34" borderId="13" xfId="0" applyNumberFormat="1" applyFont="1" applyFill="1" applyBorder="1" applyAlignment="1">
      <alignment horizontal="left" vertical="center" wrapText="1"/>
    </xf>
    <xf numFmtId="49" fontId="12" fillId="34" borderId="13" xfId="0" applyNumberFormat="1" applyFont="1" applyFill="1" applyBorder="1" applyAlignment="1">
      <alignment vertical="center" wrapText="1"/>
    </xf>
    <xf numFmtId="0" fontId="13" fillId="34" borderId="13" xfId="0" applyFont="1" applyFill="1" applyBorder="1" applyAlignment="1">
      <alignment vertical="center" wrapText="1"/>
    </xf>
    <xf numFmtId="0" fontId="13" fillId="34" borderId="13" xfId="0" applyFont="1" applyFill="1" applyBorder="1" applyAlignment="1">
      <alignment horizontal="center" vertical="center"/>
    </xf>
    <xf numFmtId="49" fontId="13" fillId="34" borderId="13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 vertical="center"/>
    </xf>
    <xf numFmtId="49" fontId="14" fillId="33" borderId="13" xfId="0" applyNumberFormat="1" applyFont="1" applyFill="1" applyBorder="1" applyAlignment="1">
      <alignment vertical="center" wrapText="1"/>
    </xf>
    <xf numFmtId="0" fontId="49" fillId="33" borderId="13" xfId="0" applyFont="1" applyFill="1" applyBorder="1" applyAlignment="1">
      <alignment horizontal="justify" vertical="center" wrapText="1"/>
    </xf>
    <xf numFmtId="0" fontId="12" fillId="0" borderId="13" xfId="0" applyNumberFormat="1" applyFont="1" applyFill="1" applyBorder="1" applyAlignment="1">
      <alignment horizontal="left" vertical="center" wrapText="1"/>
    </xf>
    <xf numFmtId="49" fontId="12" fillId="0" borderId="13" xfId="0" applyNumberFormat="1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left" vertical="center" wrapText="1"/>
    </xf>
    <xf numFmtId="49" fontId="14" fillId="0" borderId="13" xfId="0" applyNumberFormat="1" applyFont="1" applyFill="1" applyBorder="1" applyAlignment="1">
      <alignment horizontal="center" vertical="center"/>
    </xf>
    <xf numFmtId="198" fontId="13" fillId="33" borderId="12" xfId="53" applyNumberFormat="1" applyFont="1" applyFill="1" applyBorder="1" applyAlignment="1" applyProtection="1">
      <alignment horizontal="right" vertical="center" wrapText="1"/>
      <protection hidden="1"/>
    </xf>
    <xf numFmtId="198" fontId="13" fillId="33" borderId="13" xfId="53" applyNumberFormat="1" applyFont="1" applyFill="1" applyBorder="1" applyAlignment="1" applyProtection="1">
      <alignment horizontal="right" vertical="center" wrapText="1"/>
      <protection hidden="1"/>
    </xf>
    <xf numFmtId="198" fontId="13" fillId="33" borderId="13" xfId="53" applyNumberFormat="1" applyFont="1" applyFill="1" applyBorder="1" applyAlignment="1">
      <alignment horizontal="right" vertical="center"/>
      <protection/>
    </xf>
    <xf numFmtId="0" fontId="3" fillId="33" borderId="0" xfId="53" applyFont="1" applyFill="1" applyAlignment="1">
      <alignment horizontal="center" wrapText="1"/>
      <protection/>
    </xf>
    <xf numFmtId="0" fontId="4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4" fillId="33" borderId="15" xfId="53" applyNumberFormat="1" applyFont="1" applyFill="1" applyBorder="1" applyAlignment="1" applyProtection="1">
      <alignment horizontal="center" vertical="center" wrapText="1"/>
      <protection hidden="1"/>
    </xf>
    <xf numFmtId="198" fontId="13" fillId="33" borderId="13" xfId="0" applyNumberFormat="1" applyFont="1" applyFill="1" applyBorder="1" applyAlignment="1">
      <alignment horizontal="right" vertical="center"/>
    </xf>
    <xf numFmtId="198" fontId="12" fillId="33" borderId="13" xfId="0" applyNumberFormat="1" applyFont="1" applyFill="1" applyBorder="1" applyAlignment="1">
      <alignment horizontal="right" vertical="center"/>
    </xf>
    <xf numFmtId="198" fontId="5" fillId="33" borderId="13" xfId="53" applyNumberFormat="1" applyFont="1" applyFill="1" applyBorder="1" applyAlignment="1">
      <alignment horizontal="right" vertical="center"/>
      <protection/>
    </xf>
    <xf numFmtId="198" fontId="5" fillId="33" borderId="13" xfId="53" applyNumberFormat="1" applyFont="1" applyFill="1" applyBorder="1" applyAlignment="1">
      <alignment vertical="center"/>
      <protection/>
    </xf>
    <xf numFmtId="0" fontId="4" fillId="33" borderId="0" xfId="53" applyFont="1" applyFill="1">
      <alignment/>
      <protection/>
    </xf>
    <xf numFmtId="198" fontId="14" fillId="33" borderId="13" xfId="0" applyNumberFormat="1" applyFont="1" applyFill="1" applyBorder="1" applyAlignment="1">
      <alignment horizontal="right" vertical="center"/>
    </xf>
    <xf numFmtId="198" fontId="5" fillId="33" borderId="13" xfId="0" applyNumberFormat="1" applyFont="1" applyFill="1" applyBorder="1" applyAlignment="1">
      <alignment horizontal="right" vertical="center"/>
    </xf>
    <xf numFmtId="198" fontId="5" fillId="33" borderId="13" xfId="53" applyNumberFormat="1" applyFont="1" applyFill="1" applyBorder="1" applyAlignment="1" applyProtection="1">
      <alignment horizontal="right" vertical="center" wrapText="1"/>
      <protection hidden="1"/>
    </xf>
    <xf numFmtId="198" fontId="5" fillId="33" borderId="0" xfId="53" applyNumberFormat="1" applyFont="1" applyFill="1" applyBorder="1" applyAlignment="1">
      <alignment horizontal="right" vertical="center"/>
      <protection/>
    </xf>
    <xf numFmtId="198" fontId="5" fillId="33" borderId="0" xfId="53" applyNumberFormat="1" applyFont="1" applyFill="1" applyAlignment="1">
      <alignment vertical="center"/>
      <protection/>
    </xf>
    <xf numFmtId="198" fontId="13" fillId="33" borderId="13" xfId="53" applyNumberFormat="1" applyFont="1" applyFill="1" applyBorder="1" applyAlignment="1">
      <alignment vertical="center"/>
      <protection/>
    </xf>
    <xf numFmtId="198" fontId="13" fillId="33" borderId="13" xfId="53" applyNumberFormat="1" applyFont="1" applyFill="1" applyBorder="1" applyAlignment="1" applyProtection="1">
      <alignment horizontal="center" vertical="center" wrapText="1"/>
      <protection hidden="1"/>
    </xf>
    <xf numFmtId="198" fontId="5" fillId="33" borderId="13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8" applyFont="1" applyAlignment="1">
      <alignment wrapText="1"/>
      <protection/>
    </xf>
    <xf numFmtId="0" fontId="0" fillId="0" borderId="0" xfId="0" applyAlignment="1">
      <alignment wrapText="1"/>
    </xf>
    <xf numFmtId="0" fontId="6" fillId="0" borderId="0" xfId="53" applyFont="1" applyAlignment="1">
      <alignment horizontal="center" wrapText="1"/>
      <protection/>
    </xf>
    <xf numFmtId="0" fontId="0" fillId="0" borderId="0" xfId="0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7"/>
  <sheetViews>
    <sheetView tabSelected="1" zoomScale="60" zoomScaleNormal="60" zoomScaleSheetLayoutView="90" zoomScalePageLayoutView="0" workbookViewId="0" topLeftCell="A1">
      <selection activeCell="C2" sqref="C2:H2"/>
    </sheetView>
  </sheetViews>
  <sheetFormatPr defaultColWidth="9.140625" defaultRowHeight="15"/>
  <cols>
    <col min="1" max="1" width="245.00390625" style="1" customWidth="1"/>
    <col min="2" max="2" width="17.8515625" style="1" customWidth="1"/>
    <col min="3" max="3" width="6.7109375" style="1" customWidth="1"/>
    <col min="4" max="4" width="10.7109375" style="61" customWidth="1"/>
    <col min="5" max="5" width="20.28125" style="61" hidden="1" customWidth="1"/>
    <col min="6" max="6" width="25.140625" style="61" hidden="1" customWidth="1"/>
    <col min="7" max="8" width="11.421875" style="61" customWidth="1"/>
    <col min="9" max="16384" width="9.140625" style="3" customWidth="1"/>
  </cols>
  <sheetData>
    <row r="1" spans="1:8" ht="50.25" customHeight="1">
      <c r="A1" s="2"/>
      <c r="B1" s="2"/>
      <c r="C1" s="70" t="s">
        <v>148</v>
      </c>
      <c r="D1" s="71"/>
      <c r="E1" s="71"/>
      <c r="F1" s="71"/>
      <c r="G1" s="71"/>
      <c r="H1" s="71"/>
    </row>
    <row r="2" spans="1:8" ht="50.25" customHeight="1">
      <c r="A2" s="2"/>
      <c r="B2" s="2"/>
      <c r="C2" s="70" t="s">
        <v>139</v>
      </c>
      <c r="D2" s="71"/>
      <c r="E2" s="71"/>
      <c r="F2" s="71"/>
      <c r="G2" s="71"/>
      <c r="H2" s="71"/>
    </row>
    <row r="3" spans="1:8" ht="56.25" customHeight="1">
      <c r="A3" s="72" t="s">
        <v>131</v>
      </c>
      <c r="B3" s="72"/>
      <c r="C3" s="72"/>
      <c r="D3" s="72"/>
      <c r="E3" s="72"/>
      <c r="F3" s="72"/>
      <c r="G3" s="73"/>
      <c r="H3" s="73"/>
    </row>
    <row r="4" spans="1:8" ht="16.5" customHeight="1" thickBot="1">
      <c r="A4" s="4"/>
      <c r="B4" s="4"/>
      <c r="C4" s="4"/>
      <c r="D4" s="54"/>
      <c r="E4" s="54"/>
      <c r="F4" s="54"/>
      <c r="G4" s="54"/>
      <c r="H4" s="54"/>
    </row>
    <row r="5" spans="1:9" ht="33.75" customHeight="1" thickBot="1">
      <c r="A5" s="6" t="s">
        <v>27</v>
      </c>
      <c r="B5" s="7" t="s">
        <v>3</v>
      </c>
      <c r="C5" s="7" t="s">
        <v>0</v>
      </c>
      <c r="D5" s="55" t="s">
        <v>77</v>
      </c>
      <c r="E5" s="55" t="s">
        <v>10</v>
      </c>
      <c r="F5" s="55" t="s">
        <v>25</v>
      </c>
      <c r="G5" s="55" t="s">
        <v>111</v>
      </c>
      <c r="H5" s="56" t="s">
        <v>132</v>
      </c>
      <c r="I5" s="5"/>
    </row>
    <row r="6" spans="1:9" ht="15">
      <c r="A6" s="8" t="s">
        <v>53</v>
      </c>
      <c r="B6" s="9" t="s">
        <v>8</v>
      </c>
      <c r="C6" s="9">
        <v>0</v>
      </c>
      <c r="D6" s="51">
        <f>D7</f>
        <v>75950.8</v>
      </c>
      <c r="E6" s="51" t="e">
        <f>E7</f>
        <v>#REF!</v>
      </c>
      <c r="F6" s="51" t="e">
        <f>F7</f>
        <v>#REF!</v>
      </c>
      <c r="G6" s="51">
        <f>G7</f>
        <v>43022.2</v>
      </c>
      <c r="H6" s="51">
        <f>H7</f>
        <v>44159</v>
      </c>
      <c r="I6" s="5"/>
    </row>
    <row r="7" spans="1:9" ht="15">
      <c r="A7" s="10" t="s">
        <v>9</v>
      </c>
      <c r="B7" s="11" t="s">
        <v>8</v>
      </c>
      <c r="C7" s="11">
        <v>0</v>
      </c>
      <c r="D7" s="52">
        <f>D8+D32+D52+D61+D96+D103+D113+D120</f>
        <v>75950.8</v>
      </c>
      <c r="E7" s="52" t="e">
        <f>E8+E32+E52+E61+E96+E103+E113+E120</f>
        <v>#REF!</v>
      </c>
      <c r="F7" s="52" t="e">
        <f>F8+F32+F52+F61+F96+F103+F113+F120</f>
        <v>#REF!</v>
      </c>
      <c r="G7" s="52">
        <f>G8+G32+G52+G61+G96+G103+G113+G120</f>
        <v>43022.2</v>
      </c>
      <c r="H7" s="52">
        <f>H8+H32+H52+H61+H96+H103+H113+H120</f>
        <v>44159</v>
      </c>
      <c r="I7" s="5"/>
    </row>
    <row r="8" spans="1:9" ht="21.75" customHeight="1">
      <c r="A8" s="41" t="s">
        <v>78</v>
      </c>
      <c r="B8" s="42" t="s">
        <v>28</v>
      </c>
      <c r="C8" s="43" t="s">
        <v>4</v>
      </c>
      <c r="D8" s="57">
        <f>D9+D25</f>
        <v>27024.1</v>
      </c>
      <c r="E8" s="57">
        <f>E9+E25</f>
        <v>0</v>
      </c>
      <c r="F8" s="57">
        <f>F9+F25</f>
        <v>0</v>
      </c>
      <c r="G8" s="57">
        <f>G9+G25</f>
        <v>4357.5</v>
      </c>
      <c r="H8" s="57">
        <f>H9+H25</f>
        <v>5416.1</v>
      </c>
      <c r="I8" s="5"/>
    </row>
    <row r="9" spans="1:9" ht="15">
      <c r="A9" s="12" t="s">
        <v>82</v>
      </c>
      <c r="B9" s="13" t="s">
        <v>54</v>
      </c>
      <c r="C9" s="14"/>
      <c r="D9" s="58">
        <f>D13+D16+D19+D22+D10</f>
        <v>26874.1</v>
      </c>
      <c r="E9" s="58">
        <f>E16+E19+E22</f>
        <v>0</v>
      </c>
      <c r="F9" s="58">
        <f>F16+F19+F22</f>
        <v>0</v>
      </c>
      <c r="G9" s="58">
        <f>G16+G19+G22</f>
        <v>3072.5</v>
      </c>
      <c r="H9" s="58">
        <f>H16+H19+H22</f>
        <v>2996.1</v>
      </c>
      <c r="I9" s="5"/>
    </row>
    <row r="10" spans="1:9" ht="46.5">
      <c r="A10" s="29" t="s">
        <v>141</v>
      </c>
      <c r="B10" s="13" t="s">
        <v>137</v>
      </c>
      <c r="C10" s="14" t="s">
        <v>4</v>
      </c>
      <c r="D10" s="58">
        <f aca="true" t="shared" si="0" ref="D10:H11">D11</f>
        <v>7116.1</v>
      </c>
      <c r="E10" s="58">
        <f t="shared" si="0"/>
        <v>0</v>
      </c>
      <c r="F10" s="58">
        <f t="shared" si="0"/>
        <v>0</v>
      </c>
      <c r="G10" s="58">
        <f t="shared" si="0"/>
        <v>0</v>
      </c>
      <c r="H10" s="58">
        <f t="shared" si="0"/>
        <v>0</v>
      </c>
      <c r="I10" s="5"/>
    </row>
    <row r="11" spans="1:9" ht="15">
      <c r="A11" s="28" t="s">
        <v>14</v>
      </c>
      <c r="B11" s="33" t="s">
        <v>137</v>
      </c>
      <c r="C11" s="22" t="s">
        <v>23</v>
      </c>
      <c r="D11" s="62">
        <f t="shared" si="0"/>
        <v>7116.1</v>
      </c>
      <c r="E11" s="62">
        <f t="shared" si="0"/>
        <v>0</v>
      </c>
      <c r="F11" s="62">
        <f t="shared" si="0"/>
        <v>0</v>
      </c>
      <c r="G11" s="62">
        <f t="shared" si="0"/>
        <v>0</v>
      </c>
      <c r="H11" s="62">
        <f t="shared" si="0"/>
        <v>0</v>
      </c>
      <c r="I11" s="5"/>
    </row>
    <row r="12" spans="1:9" ht="15">
      <c r="A12" s="28" t="s">
        <v>26</v>
      </c>
      <c r="B12" s="33" t="s">
        <v>137</v>
      </c>
      <c r="C12" s="22" t="s">
        <v>5</v>
      </c>
      <c r="D12" s="62">
        <v>7116.1</v>
      </c>
      <c r="E12" s="58"/>
      <c r="F12" s="58"/>
      <c r="G12" s="62">
        <v>0</v>
      </c>
      <c r="H12" s="62">
        <v>0</v>
      </c>
      <c r="I12" s="5"/>
    </row>
    <row r="13" spans="1:9" ht="47.25" customHeight="1">
      <c r="A13" s="29" t="s">
        <v>142</v>
      </c>
      <c r="B13" s="13" t="s">
        <v>121</v>
      </c>
      <c r="C13" s="14" t="s">
        <v>4</v>
      </c>
      <c r="D13" s="58">
        <f aca="true" t="shared" si="1" ref="D13:H14">D14</f>
        <v>2659.1</v>
      </c>
      <c r="E13" s="58">
        <f t="shared" si="1"/>
        <v>0</v>
      </c>
      <c r="F13" s="58">
        <f t="shared" si="1"/>
        <v>0</v>
      </c>
      <c r="G13" s="58">
        <f t="shared" si="1"/>
        <v>0</v>
      </c>
      <c r="H13" s="58">
        <f t="shared" si="1"/>
        <v>0</v>
      </c>
      <c r="I13" s="5"/>
    </row>
    <row r="14" spans="1:9" ht="15">
      <c r="A14" s="28" t="s">
        <v>14</v>
      </c>
      <c r="B14" s="33" t="s">
        <v>121</v>
      </c>
      <c r="C14" s="22" t="s">
        <v>23</v>
      </c>
      <c r="D14" s="62">
        <f t="shared" si="1"/>
        <v>2659.1</v>
      </c>
      <c r="E14" s="62">
        <f t="shared" si="1"/>
        <v>0</v>
      </c>
      <c r="F14" s="62">
        <f t="shared" si="1"/>
        <v>0</v>
      </c>
      <c r="G14" s="62">
        <f t="shared" si="1"/>
        <v>0</v>
      </c>
      <c r="H14" s="62">
        <f t="shared" si="1"/>
        <v>0</v>
      </c>
      <c r="I14" s="5"/>
    </row>
    <row r="15" spans="1:9" ht="15">
      <c r="A15" s="28" t="s">
        <v>26</v>
      </c>
      <c r="B15" s="33" t="s">
        <v>121</v>
      </c>
      <c r="C15" s="22" t="s">
        <v>5</v>
      </c>
      <c r="D15" s="62">
        <v>2659.1</v>
      </c>
      <c r="E15" s="58"/>
      <c r="F15" s="58"/>
      <c r="G15" s="62">
        <v>0</v>
      </c>
      <c r="H15" s="62">
        <v>0</v>
      </c>
      <c r="I15" s="5"/>
    </row>
    <row r="16" spans="1:9" ht="30.75" hidden="1">
      <c r="A16" s="12" t="s">
        <v>127</v>
      </c>
      <c r="B16" s="13" t="s">
        <v>125</v>
      </c>
      <c r="C16" s="14" t="s">
        <v>4</v>
      </c>
      <c r="D16" s="58">
        <f aca="true" t="shared" si="2" ref="D16:H17">D17</f>
        <v>0</v>
      </c>
      <c r="E16" s="58">
        <f t="shared" si="2"/>
        <v>0</v>
      </c>
      <c r="F16" s="58">
        <f t="shared" si="2"/>
        <v>0</v>
      </c>
      <c r="G16" s="58">
        <f t="shared" si="2"/>
        <v>0</v>
      </c>
      <c r="H16" s="58">
        <f t="shared" si="2"/>
        <v>0</v>
      </c>
      <c r="I16" s="5"/>
    </row>
    <row r="17" spans="1:9" ht="15" hidden="1">
      <c r="A17" s="24" t="s">
        <v>14</v>
      </c>
      <c r="B17" s="33" t="s">
        <v>125</v>
      </c>
      <c r="C17" s="22" t="s">
        <v>23</v>
      </c>
      <c r="D17" s="62">
        <f t="shared" si="2"/>
        <v>0</v>
      </c>
      <c r="E17" s="62">
        <f t="shared" si="2"/>
        <v>0</v>
      </c>
      <c r="F17" s="62">
        <f t="shared" si="2"/>
        <v>0</v>
      </c>
      <c r="G17" s="62">
        <f t="shared" si="2"/>
        <v>0</v>
      </c>
      <c r="H17" s="62">
        <f t="shared" si="2"/>
        <v>0</v>
      </c>
      <c r="I17" s="5"/>
    </row>
    <row r="18" spans="1:9" ht="15" hidden="1">
      <c r="A18" s="24" t="s">
        <v>26</v>
      </c>
      <c r="B18" s="33" t="s">
        <v>125</v>
      </c>
      <c r="C18" s="22" t="s">
        <v>5</v>
      </c>
      <c r="D18" s="62">
        <v>0</v>
      </c>
      <c r="E18" s="58"/>
      <c r="F18" s="58"/>
      <c r="G18" s="62">
        <v>0</v>
      </c>
      <c r="H18" s="62">
        <v>0</v>
      </c>
      <c r="I18" s="5"/>
    </row>
    <row r="19" spans="1:9" ht="46.5">
      <c r="A19" s="12" t="s">
        <v>143</v>
      </c>
      <c r="B19" s="13" t="s">
        <v>135</v>
      </c>
      <c r="C19" s="14" t="s">
        <v>4</v>
      </c>
      <c r="D19" s="58">
        <f aca="true" t="shared" si="3" ref="D19:H20">D20</f>
        <v>17098.9</v>
      </c>
      <c r="E19" s="58">
        <f t="shared" si="3"/>
        <v>0</v>
      </c>
      <c r="F19" s="58">
        <f t="shared" si="3"/>
        <v>0</v>
      </c>
      <c r="G19" s="58">
        <f t="shared" si="3"/>
        <v>3072.5</v>
      </c>
      <c r="H19" s="58">
        <f t="shared" si="3"/>
        <v>2996.1</v>
      </c>
      <c r="I19" s="5"/>
    </row>
    <row r="20" spans="1:9" ht="15">
      <c r="A20" s="24" t="s">
        <v>14</v>
      </c>
      <c r="B20" s="33" t="s">
        <v>135</v>
      </c>
      <c r="C20" s="22" t="s">
        <v>23</v>
      </c>
      <c r="D20" s="62">
        <f t="shared" si="3"/>
        <v>17098.9</v>
      </c>
      <c r="E20" s="62">
        <f t="shared" si="3"/>
        <v>0</v>
      </c>
      <c r="F20" s="62">
        <f t="shared" si="3"/>
        <v>0</v>
      </c>
      <c r="G20" s="62">
        <f t="shared" si="3"/>
        <v>3072.5</v>
      </c>
      <c r="H20" s="62">
        <f t="shared" si="3"/>
        <v>2996.1</v>
      </c>
      <c r="I20" s="5"/>
    </row>
    <row r="21" spans="1:9" ht="15">
      <c r="A21" s="24" t="s">
        <v>26</v>
      </c>
      <c r="B21" s="33" t="s">
        <v>135</v>
      </c>
      <c r="C21" s="22" t="s">
        <v>5</v>
      </c>
      <c r="D21" s="62">
        <v>17098.9</v>
      </c>
      <c r="E21" s="58"/>
      <c r="F21" s="58"/>
      <c r="G21" s="62">
        <v>3072.5</v>
      </c>
      <c r="H21" s="62">
        <v>2996.1</v>
      </c>
      <c r="I21" s="5"/>
    </row>
    <row r="22" spans="1:9" ht="30.75" hidden="1">
      <c r="A22" s="12" t="s">
        <v>128</v>
      </c>
      <c r="B22" s="13" t="s">
        <v>112</v>
      </c>
      <c r="C22" s="14" t="s">
        <v>4</v>
      </c>
      <c r="D22" s="57">
        <f>D23</f>
        <v>0</v>
      </c>
      <c r="E22" s="58"/>
      <c r="F22" s="58"/>
      <c r="G22" s="58">
        <f>G23</f>
        <v>0</v>
      </c>
      <c r="H22" s="58">
        <v>0</v>
      </c>
      <c r="I22" s="5"/>
    </row>
    <row r="23" spans="1:9" ht="15" hidden="1">
      <c r="A23" s="24" t="s">
        <v>14</v>
      </c>
      <c r="B23" s="33" t="s">
        <v>112</v>
      </c>
      <c r="C23" s="22" t="s">
        <v>23</v>
      </c>
      <c r="D23" s="63">
        <f>D24</f>
        <v>0</v>
      </c>
      <c r="E23" s="58"/>
      <c r="F23" s="58"/>
      <c r="G23" s="62">
        <f>G24</f>
        <v>0</v>
      </c>
      <c r="H23" s="62">
        <v>0</v>
      </c>
      <c r="I23" s="5"/>
    </row>
    <row r="24" spans="1:9" ht="15" hidden="1">
      <c r="A24" s="24" t="s">
        <v>26</v>
      </c>
      <c r="B24" s="33" t="s">
        <v>112</v>
      </c>
      <c r="C24" s="22" t="s">
        <v>5</v>
      </c>
      <c r="D24" s="63">
        <v>0</v>
      </c>
      <c r="E24" s="58"/>
      <c r="F24" s="58"/>
      <c r="G24" s="62">
        <v>0</v>
      </c>
      <c r="H24" s="62">
        <v>0</v>
      </c>
      <c r="I24" s="5"/>
    </row>
    <row r="25" spans="1:9" ht="20.25" customHeight="1">
      <c r="A25" s="10" t="s">
        <v>79</v>
      </c>
      <c r="B25" s="18" t="s">
        <v>55</v>
      </c>
      <c r="C25" s="11"/>
      <c r="D25" s="52">
        <f>D26+D29</f>
        <v>150</v>
      </c>
      <c r="E25" s="52">
        <f>E26+E29</f>
        <v>0</v>
      </c>
      <c r="F25" s="52">
        <f>F26+F29</f>
        <v>0</v>
      </c>
      <c r="G25" s="52">
        <f>G26+G29</f>
        <v>1285</v>
      </c>
      <c r="H25" s="52">
        <f>H26+H29</f>
        <v>2420</v>
      </c>
      <c r="I25" s="5"/>
    </row>
    <row r="26" spans="1:9" ht="15">
      <c r="A26" s="10" t="s">
        <v>80</v>
      </c>
      <c r="B26" s="18" t="s">
        <v>33</v>
      </c>
      <c r="C26" s="11">
        <v>0</v>
      </c>
      <c r="D26" s="52">
        <v>150</v>
      </c>
      <c r="E26" s="52"/>
      <c r="F26" s="52"/>
      <c r="G26" s="52">
        <v>150</v>
      </c>
      <c r="H26" s="52">
        <v>150</v>
      </c>
      <c r="I26" s="5"/>
    </row>
    <row r="27" spans="1:9" ht="15">
      <c r="A27" s="15" t="s">
        <v>16</v>
      </c>
      <c r="B27" s="16" t="s">
        <v>33</v>
      </c>
      <c r="C27" s="17">
        <v>800</v>
      </c>
      <c r="D27" s="64">
        <v>150</v>
      </c>
      <c r="E27" s="64"/>
      <c r="F27" s="64"/>
      <c r="G27" s="64">
        <v>150</v>
      </c>
      <c r="H27" s="64">
        <v>150</v>
      </c>
      <c r="I27" s="5"/>
    </row>
    <row r="28" spans="1:9" ht="15">
      <c r="A28" s="15" t="s">
        <v>1</v>
      </c>
      <c r="B28" s="16" t="s">
        <v>33</v>
      </c>
      <c r="C28" s="17">
        <v>870</v>
      </c>
      <c r="D28" s="64">
        <v>150</v>
      </c>
      <c r="E28" s="64"/>
      <c r="F28" s="64"/>
      <c r="G28" s="64">
        <v>150</v>
      </c>
      <c r="H28" s="64">
        <v>150</v>
      </c>
      <c r="I28" s="5"/>
    </row>
    <row r="29" spans="1:9" ht="15">
      <c r="A29" s="10" t="s">
        <v>81</v>
      </c>
      <c r="B29" s="18" t="s">
        <v>34</v>
      </c>
      <c r="C29" s="11">
        <v>0</v>
      </c>
      <c r="D29" s="52">
        <v>0</v>
      </c>
      <c r="E29" s="52"/>
      <c r="F29" s="52"/>
      <c r="G29" s="52">
        <f>G30</f>
        <v>1135</v>
      </c>
      <c r="H29" s="52">
        <f>H30</f>
        <v>2270</v>
      </c>
      <c r="I29" s="5"/>
    </row>
    <row r="30" spans="1:9" ht="15">
      <c r="A30" s="15" t="s">
        <v>16</v>
      </c>
      <c r="B30" s="16" t="s">
        <v>34</v>
      </c>
      <c r="C30" s="17">
        <v>800</v>
      </c>
      <c r="D30" s="64">
        <v>0</v>
      </c>
      <c r="E30" s="64"/>
      <c r="F30" s="64"/>
      <c r="G30" s="64">
        <f>G31</f>
        <v>1135</v>
      </c>
      <c r="H30" s="64">
        <f>H31</f>
        <v>2270</v>
      </c>
      <c r="I30" s="5"/>
    </row>
    <row r="31" spans="1:9" ht="15">
      <c r="A31" s="15" t="s">
        <v>56</v>
      </c>
      <c r="B31" s="16" t="s">
        <v>34</v>
      </c>
      <c r="C31" s="17">
        <v>870</v>
      </c>
      <c r="D31" s="64">
        <v>0</v>
      </c>
      <c r="E31" s="64"/>
      <c r="F31" s="64"/>
      <c r="G31" s="64">
        <v>1135</v>
      </c>
      <c r="H31" s="64">
        <v>2270</v>
      </c>
      <c r="I31" s="5"/>
    </row>
    <row r="32" spans="1:9" ht="21.75" customHeight="1">
      <c r="A32" s="40" t="s">
        <v>83</v>
      </c>
      <c r="B32" s="38" t="s">
        <v>35</v>
      </c>
      <c r="C32" s="35" t="s">
        <v>4</v>
      </c>
      <c r="D32" s="53">
        <f>D33+D45</f>
        <v>11235</v>
      </c>
      <c r="E32" s="53" t="e">
        <f>E33+E45</f>
        <v>#REF!</v>
      </c>
      <c r="F32" s="53" t="e">
        <f>F33+F45</f>
        <v>#REF!</v>
      </c>
      <c r="G32" s="53">
        <f>G33+G45</f>
        <v>11449.099999999999</v>
      </c>
      <c r="H32" s="53">
        <f>H33+H45</f>
        <v>11305.3</v>
      </c>
      <c r="I32" s="5"/>
    </row>
    <row r="33" spans="1:9" ht="21.75" customHeight="1">
      <c r="A33" s="19" t="s">
        <v>84</v>
      </c>
      <c r="B33" s="20" t="s">
        <v>57</v>
      </c>
      <c r="C33" s="14"/>
      <c r="D33" s="53">
        <f>D34+D37+D40</f>
        <v>8880.1</v>
      </c>
      <c r="E33" s="53" t="e">
        <f>E34+E37+E40</f>
        <v>#REF!</v>
      </c>
      <c r="F33" s="53" t="e">
        <f>F34+F37+F40</f>
        <v>#REF!</v>
      </c>
      <c r="G33" s="53">
        <f>G34+G37+G40</f>
        <v>9389.099999999999</v>
      </c>
      <c r="H33" s="53">
        <f>H34+H37+H40</f>
        <v>9454.099999999999</v>
      </c>
      <c r="I33" s="5"/>
    </row>
    <row r="34" spans="1:9" ht="15">
      <c r="A34" s="10" t="s">
        <v>122</v>
      </c>
      <c r="B34" s="20" t="s">
        <v>72</v>
      </c>
      <c r="C34" s="14" t="s">
        <v>4</v>
      </c>
      <c r="D34" s="53">
        <f aca="true" t="shared" si="4" ref="D34:H35">D35</f>
        <v>5257.4</v>
      </c>
      <c r="E34" s="53">
        <f t="shared" si="4"/>
        <v>0</v>
      </c>
      <c r="F34" s="53">
        <f t="shared" si="4"/>
        <v>0</v>
      </c>
      <c r="G34" s="53">
        <f t="shared" si="4"/>
        <v>5207.4</v>
      </c>
      <c r="H34" s="53">
        <f t="shared" si="4"/>
        <v>5257.4</v>
      </c>
      <c r="I34" s="5"/>
    </row>
    <row r="35" spans="1:9" ht="15">
      <c r="A35" s="23" t="s">
        <v>58</v>
      </c>
      <c r="B35" s="21" t="s">
        <v>72</v>
      </c>
      <c r="C35" s="22" t="s">
        <v>21</v>
      </c>
      <c r="D35" s="59">
        <f t="shared" si="4"/>
        <v>5257.4</v>
      </c>
      <c r="E35" s="59">
        <f t="shared" si="4"/>
        <v>0</v>
      </c>
      <c r="F35" s="59">
        <f t="shared" si="4"/>
        <v>0</v>
      </c>
      <c r="G35" s="59">
        <f t="shared" si="4"/>
        <v>5207.4</v>
      </c>
      <c r="H35" s="59">
        <f t="shared" si="4"/>
        <v>5257.4</v>
      </c>
      <c r="I35" s="5"/>
    </row>
    <row r="36" spans="1:9" ht="15">
      <c r="A36" s="15" t="s">
        <v>68</v>
      </c>
      <c r="B36" s="21" t="s">
        <v>72</v>
      </c>
      <c r="C36" s="22" t="s">
        <v>6</v>
      </c>
      <c r="D36" s="59">
        <v>5257.4</v>
      </c>
      <c r="E36" s="65"/>
      <c r="F36" s="65"/>
      <c r="G36" s="59">
        <v>5207.4</v>
      </c>
      <c r="H36" s="59">
        <v>5257.4</v>
      </c>
      <c r="I36" s="5"/>
    </row>
    <row r="37" spans="1:9" ht="15">
      <c r="A37" s="10" t="s">
        <v>123</v>
      </c>
      <c r="B37" s="20" t="s">
        <v>72</v>
      </c>
      <c r="C37" s="14" t="s">
        <v>4</v>
      </c>
      <c r="D37" s="53">
        <f aca="true" t="shared" si="5" ref="D37:H38">D38</f>
        <v>820.8</v>
      </c>
      <c r="E37" s="53">
        <f t="shared" si="5"/>
        <v>0</v>
      </c>
      <c r="F37" s="53">
        <f t="shared" si="5"/>
        <v>0</v>
      </c>
      <c r="G37" s="53">
        <f t="shared" si="5"/>
        <v>771.7</v>
      </c>
      <c r="H37" s="53">
        <f t="shared" si="5"/>
        <v>786.7</v>
      </c>
      <c r="I37" s="5"/>
    </row>
    <row r="38" spans="1:9" ht="15">
      <c r="A38" s="23" t="s">
        <v>58</v>
      </c>
      <c r="B38" s="21" t="s">
        <v>72</v>
      </c>
      <c r="C38" s="22" t="s">
        <v>21</v>
      </c>
      <c r="D38" s="59">
        <f t="shared" si="5"/>
        <v>820.8</v>
      </c>
      <c r="E38" s="59">
        <f t="shared" si="5"/>
        <v>0</v>
      </c>
      <c r="F38" s="59">
        <f t="shared" si="5"/>
        <v>0</v>
      </c>
      <c r="G38" s="59">
        <f t="shared" si="5"/>
        <v>771.7</v>
      </c>
      <c r="H38" s="59">
        <f t="shared" si="5"/>
        <v>786.7</v>
      </c>
      <c r="I38" s="5"/>
    </row>
    <row r="39" spans="1:9" ht="15">
      <c r="A39" s="15" t="s">
        <v>68</v>
      </c>
      <c r="B39" s="21" t="s">
        <v>72</v>
      </c>
      <c r="C39" s="22" t="s">
        <v>6</v>
      </c>
      <c r="D39" s="59">
        <v>820.8</v>
      </c>
      <c r="E39" s="66"/>
      <c r="F39" s="66"/>
      <c r="G39" s="59">
        <v>771.7</v>
      </c>
      <c r="H39" s="59">
        <v>786.7</v>
      </c>
      <c r="I39" s="5"/>
    </row>
    <row r="40" spans="1:9" ht="15">
      <c r="A40" s="12" t="s">
        <v>85</v>
      </c>
      <c r="B40" s="20" t="s">
        <v>59</v>
      </c>
      <c r="C40" s="14" t="s">
        <v>4</v>
      </c>
      <c r="D40" s="53">
        <f>D41+D43</f>
        <v>2801.9</v>
      </c>
      <c r="E40" s="53" t="e">
        <f>E41+E43</f>
        <v>#REF!</v>
      </c>
      <c r="F40" s="53" t="e">
        <f>F41+F43</f>
        <v>#REF!</v>
      </c>
      <c r="G40" s="53">
        <f>G41+G43</f>
        <v>3410</v>
      </c>
      <c r="H40" s="53">
        <f>H41+H43</f>
        <v>3410</v>
      </c>
      <c r="I40" s="5"/>
    </row>
    <row r="41" spans="1:9" ht="15">
      <c r="A41" s="25" t="s">
        <v>15</v>
      </c>
      <c r="B41" s="26" t="s">
        <v>59</v>
      </c>
      <c r="C41" s="27" t="s">
        <v>20</v>
      </c>
      <c r="D41" s="59">
        <f>D42</f>
        <v>2799.9</v>
      </c>
      <c r="E41" s="66"/>
      <c r="F41" s="66"/>
      <c r="G41" s="59">
        <f>G42</f>
        <v>3405</v>
      </c>
      <c r="H41" s="59">
        <f>H42</f>
        <v>3405</v>
      </c>
      <c r="I41" s="5"/>
    </row>
    <row r="42" spans="1:9" ht="15">
      <c r="A42" s="25" t="s">
        <v>13</v>
      </c>
      <c r="B42" s="26" t="s">
        <v>59</v>
      </c>
      <c r="C42" s="27" t="s">
        <v>7</v>
      </c>
      <c r="D42" s="59">
        <v>2799.9</v>
      </c>
      <c r="E42" s="66"/>
      <c r="F42" s="66"/>
      <c r="G42" s="59">
        <v>3405</v>
      </c>
      <c r="H42" s="59">
        <v>3405</v>
      </c>
      <c r="I42" s="5"/>
    </row>
    <row r="43" spans="1:9" ht="15">
      <c r="A43" s="25" t="s">
        <v>16</v>
      </c>
      <c r="B43" s="26" t="s">
        <v>59</v>
      </c>
      <c r="C43" s="27" t="s">
        <v>19</v>
      </c>
      <c r="D43" s="59">
        <f>D44</f>
        <v>2</v>
      </c>
      <c r="E43" s="59" t="e">
        <f>E44</f>
        <v>#REF!</v>
      </c>
      <c r="F43" s="59" t="e">
        <f>F44</f>
        <v>#REF!</v>
      </c>
      <c r="G43" s="59">
        <f>G44</f>
        <v>5</v>
      </c>
      <c r="H43" s="59">
        <f>H44</f>
        <v>5</v>
      </c>
      <c r="I43" s="5"/>
    </row>
    <row r="44" spans="1:9" ht="15">
      <c r="A44" s="28" t="s">
        <v>17</v>
      </c>
      <c r="B44" s="26" t="s">
        <v>59</v>
      </c>
      <c r="C44" s="27" t="s">
        <v>24</v>
      </c>
      <c r="D44" s="59">
        <v>2</v>
      </c>
      <c r="E44" s="59" t="e">
        <f>#REF!+#REF!+#REF!</f>
        <v>#REF!</v>
      </c>
      <c r="F44" s="59" t="e">
        <f>#REF!+#REF!+#REF!</f>
        <v>#REF!</v>
      </c>
      <c r="G44" s="59">
        <v>5</v>
      </c>
      <c r="H44" s="59">
        <v>5</v>
      </c>
      <c r="I44" s="5"/>
    </row>
    <row r="45" spans="1:9" ht="30.75">
      <c r="A45" s="29" t="s">
        <v>86</v>
      </c>
      <c r="B45" s="30" t="s">
        <v>60</v>
      </c>
      <c r="C45" s="31"/>
      <c r="D45" s="53">
        <f>D46+D49</f>
        <v>2354.9</v>
      </c>
      <c r="E45" s="53">
        <f>E46+E49</f>
        <v>0</v>
      </c>
      <c r="F45" s="53">
        <f>F46+F49</f>
        <v>0</v>
      </c>
      <c r="G45" s="53">
        <f>G46+G49</f>
        <v>2060</v>
      </c>
      <c r="H45" s="53">
        <f>H46+H49</f>
        <v>1851.2</v>
      </c>
      <c r="I45" s="5"/>
    </row>
    <row r="46" spans="1:9" ht="15">
      <c r="A46" s="10" t="s">
        <v>124</v>
      </c>
      <c r="B46" s="20" t="s">
        <v>61</v>
      </c>
      <c r="C46" s="14" t="s">
        <v>4</v>
      </c>
      <c r="D46" s="53">
        <f>D47</f>
        <v>1029</v>
      </c>
      <c r="E46" s="53">
        <f>E47</f>
        <v>0</v>
      </c>
      <c r="F46" s="53">
        <f>F47</f>
        <v>0</v>
      </c>
      <c r="G46" s="53">
        <f>G47</f>
        <v>979</v>
      </c>
      <c r="H46" s="53">
        <f>H47</f>
        <v>932.2</v>
      </c>
      <c r="I46" s="5"/>
    </row>
    <row r="47" spans="1:9" ht="15">
      <c r="A47" s="15" t="s">
        <v>11</v>
      </c>
      <c r="B47" s="21" t="s">
        <v>61</v>
      </c>
      <c r="C47" s="22" t="s">
        <v>21</v>
      </c>
      <c r="D47" s="59">
        <f>D48</f>
        <v>1029</v>
      </c>
      <c r="E47" s="66"/>
      <c r="F47" s="66"/>
      <c r="G47" s="59">
        <f>G48</f>
        <v>979</v>
      </c>
      <c r="H47" s="59">
        <f>H48</f>
        <v>932.2</v>
      </c>
      <c r="I47" s="5"/>
    </row>
    <row r="48" spans="1:9" ht="15">
      <c r="A48" s="15" t="s">
        <v>18</v>
      </c>
      <c r="B48" s="22" t="s">
        <v>61</v>
      </c>
      <c r="C48" s="22" t="s">
        <v>6</v>
      </c>
      <c r="D48" s="59">
        <v>1029</v>
      </c>
      <c r="E48" s="66"/>
      <c r="F48" s="66"/>
      <c r="G48" s="59">
        <v>979</v>
      </c>
      <c r="H48" s="59">
        <v>932.2</v>
      </c>
      <c r="I48" s="5"/>
    </row>
    <row r="49" spans="1:9" ht="15">
      <c r="A49" s="10" t="s">
        <v>85</v>
      </c>
      <c r="B49" s="14" t="s">
        <v>62</v>
      </c>
      <c r="C49" s="14" t="s">
        <v>4</v>
      </c>
      <c r="D49" s="53">
        <f>D50</f>
        <v>1325.9</v>
      </c>
      <c r="E49" s="53">
        <f>E50</f>
        <v>0</v>
      </c>
      <c r="F49" s="53">
        <f>F50</f>
        <v>0</v>
      </c>
      <c r="G49" s="53">
        <f>G50</f>
        <v>1081</v>
      </c>
      <c r="H49" s="53">
        <f>H50</f>
        <v>919</v>
      </c>
      <c r="I49" s="5"/>
    </row>
    <row r="50" spans="1:9" ht="15">
      <c r="A50" s="15" t="s">
        <v>15</v>
      </c>
      <c r="B50" s="22" t="s">
        <v>62</v>
      </c>
      <c r="C50" s="22" t="s">
        <v>20</v>
      </c>
      <c r="D50" s="59">
        <f>D51</f>
        <v>1325.9</v>
      </c>
      <c r="E50" s="66"/>
      <c r="F50" s="66"/>
      <c r="G50" s="59">
        <f>G51</f>
        <v>1081</v>
      </c>
      <c r="H50" s="59">
        <f>H51</f>
        <v>919</v>
      </c>
      <c r="I50" s="5"/>
    </row>
    <row r="51" spans="1:9" ht="15">
      <c r="A51" s="15" t="s">
        <v>13</v>
      </c>
      <c r="B51" s="22" t="s">
        <v>62</v>
      </c>
      <c r="C51" s="22" t="s">
        <v>7</v>
      </c>
      <c r="D51" s="59">
        <v>1325.9</v>
      </c>
      <c r="E51" s="66"/>
      <c r="F51" s="66"/>
      <c r="G51" s="59">
        <v>1081</v>
      </c>
      <c r="H51" s="59">
        <v>919</v>
      </c>
      <c r="I51" s="5"/>
    </row>
    <row r="52" spans="1:9" ht="26.25" customHeight="1">
      <c r="A52" s="39" t="s">
        <v>87</v>
      </c>
      <c r="B52" s="35" t="s">
        <v>30</v>
      </c>
      <c r="C52" s="35"/>
      <c r="D52" s="53">
        <f>D53+D57</f>
        <v>405.4</v>
      </c>
      <c r="E52" s="53">
        <f>E53+E57</f>
        <v>0</v>
      </c>
      <c r="F52" s="53">
        <f>F53+F57</f>
        <v>0</v>
      </c>
      <c r="G52" s="53">
        <f>G53+G57</f>
        <v>327</v>
      </c>
      <c r="H52" s="53">
        <f>H53+H57</f>
        <v>328</v>
      </c>
      <c r="I52" s="5"/>
    </row>
    <row r="53" spans="1:9" ht="30.75">
      <c r="A53" s="32" t="s">
        <v>133</v>
      </c>
      <c r="B53" s="14" t="s">
        <v>63</v>
      </c>
      <c r="C53" s="14"/>
      <c r="D53" s="53">
        <f aca="true" t="shared" si="6" ref="D53:H54">D54</f>
        <v>61.5</v>
      </c>
      <c r="E53" s="53">
        <f t="shared" si="6"/>
        <v>0</v>
      </c>
      <c r="F53" s="53">
        <f t="shared" si="6"/>
        <v>0</v>
      </c>
      <c r="G53" s="53">
        <f t="shared" si="6"/>
        <v>58</v>
      </c>
      <c r="H53" s="53">
        <f t="shared" si="6"/>
        <v>58</v>
      </c>
      <c r="I53" s="5"/>
    </row>
    <row r="54" spans="1:9" ht="30.75">
      <c r="A54" s="32" t="s">
        <v>134</v>
      </c>
      <c r="B54" s="14" t="s">
        <v>64</v>
      </c>
      <c r="C54" s="14" t="s">
        <v>4</v>
      </c>
      <c r="D54" s="53">
        <f t="shared" si="6"/>
        <v>61.5</v>
      </c>
      <c r="E54" s="53">
        <f t="shared" si="6"/>
        <v>0</v>
      </c>
      <c r="F54" s="53">
        <f t="shared" si="6"/>
        <v>0</v>
      </c>
      <c r="G54" s="53">
        <f t="shared" si="6"/>
        <v>58</v>
      </c>
      <c r="H54" s="53">
        <f t="shared" si="6"/>
        <v>58</v>
      </c>
      <c r="I54" s="5"/>
    </row>
    <row r="55" spans="1:9" ht="15">
      <c r="A55" s="15" t="s">
        <v>15</v>
      </c>
      <c r="B55" s="22" t="s">
        <v>64</v>
      </c>
      <c r="C55" s="22" t="s">
        <v>20</v>
      </c>
      <c r="D55" s="59">
        <f>D56</f>
        <v>61.5</v>
      </c>
      <c r="E55" s="66"/>
      <c r="F55" s="66"/>
      <c r="G55" s="59">
        <f>G56</f>
        <v>58</v>
      </c>
      <c r="H55" s="59">
        <f>H56</f>
        <v>58</v>
      </c>
      <c r="I55" s="5"/>
    </row>
    <row r="56" spans="1:9" ht="15">
      <c r="A56" s="15" t="s">
        <v>13</v>
      </c>
      <c r="B56" s="22" t="s">
        <v>64</v>
      </c>
      <c r="C56" s="22" t="s">
        <v>7</v>
      </c>
      <c r="D56" s="59">
        <v>61.5</v>
      </c>
      <c r="E56" s="66"/>
      <c r="F56" s="66"/>
      <c r="G56" s="59">
        <v>58</v>
      </c>
      <c r="H56" s="59">
        <v>58</v>
      </c>
      <c r="I56" s="5"/>
    </row>
    <row r="57" spans="1:9" ht="30.75">
      <c r="A57" s="10" t="s">
        <v>88</v>
      </c>
      <c r="B57" s="14" t="s">
        <v>65</v>
      </c>
      <c r="C57" s="14"/>
      <c r="D57" s="53">
        <f>D58</f>
        <v>343.9</v>
      </c>
      <c r="E57" s="53">
        <f>E58</f>
        <v>0</v>
      </c>
      <c r="F57" s="53">
        <f>F58</f>
        <v>0</v>
      </c>
      <c r="G57" s="53">
        <f>G58</f>
        <v>269</v>
      </c>
      <c r="H57" s="53">
        <f>H58</f>
        <v>270</v>
      </c>
      <c r="I57" s="5"/>
    </row>
    <row r="58" spans="1:9" ht="30.75">
      <c r="A58" s="10" t="s">
        <v>89</v>
      </c>
      <c r="B58" s="14" t="s">
        <v>66</v>
      </c>
      <c r="C58" s="14" t="s">
        <v>4</v>
      </c>
      <c r="D58" s="53">
        <f aca="true" t="shared" si="7" ref="D58:H59">D59</f>
        <v>343.9</v>
      </c>
      <c r="E58" s="53">
        <f t="shared" si="7"/>
        <v>0</v>
      </c>
      <c r="F58" s="53">
        <f t="shared" si="7"/>
        <v>0</v>
      </c>
      <c r="G58" s="53">
        <f t="shared" si="7"/>
        <v>269</v>
      </c>
      <c r="H58" s="53">
        <f t="shared" si="7"/>
        <v>270</v>
      </c>
      <c r="I58" s="5"/>
    </row>
    <row r="59" spans="1:9" ht="15">
      <c r="A59" s="15" t="s">
        <v>15</v>
      </c>
      <c r="B59" s="22" t="s">
        <v>66</v>
      </c>
      <c r="C59" s="22" t="s">
        <v>20</v>
      </c>
      <c r="D59" s="59">
        <f t="shared" si="7"/>
        <v>343.9</v>
      </c>
      <c r="E59" s="59">
        <f t="shared" si="7"/>
        <v>0</v>
      </c>
      <c r="F59" s="59">
        <f t="shared" si="7"/>
        <v>0</v>
      </c>
      <c r="G59" s="59">
        <f t="shared" si="7"/>
        <v>269</v>
      </c>
      <c r="H59" s="59">
        <f t="shared" si="7"/>
        <v>270</v>
      </c>
      <c r="I59" s="5"/>
    </row>
    <row r="60" spans="1:9" ht="15">
      <c r="A60" s="15" t="s">
        <v>13</v>
      </c>
      <c r="B60" s="22" t="s">
        <v>66</v>
      </c>
      <c r="C60" s="22" t="s">
        <v>7</v>
      </c>
      <c r="D60" s="59">
        <v>343.9</v>
      </c>
      <c r="E60" s="66"/>
      <c r="F60" s="66"/>
      <c r="G60" s="59">
        <v>269</v>
      </c>
      <c r="H60" s="59">
        <v>270</v>
      </c>
      <c r="I60" s="5"/>
    </row>
    <row r="61" spans="1:9" ht="24" customHeight="1">
      <c r="A61" s="34" t="s">
        <v>90</v>
      </c>
      <c r="B61" s="35" t="s">
        <v>31</v>
      </c>
      <c r="C61" s="35"/>
      <c r="D61" s="53">
        <f>D62+D87</f>
        <v>16688</v>
      </c>
      <c r="E61" s="53" t="e">
        <f>E62+E87</f>
        <v>#REF!</v>
      </c>
      <c r="F61" s="53" t="e">
        <f>F62+F87</f>
        <v>#REF!</v>
      </c>
      <c r="G61" s="53">
        <f>G62+G87</f>
        <v>16412.1</v>
      </c>
      <c r="H61" s="53">
        <f>H62+H87</f>
        <v>16148</v>
      </c>
      <c r="I61" s="5"/>
    </row>
    <row r="62" spans="1:9" ht="30.75">
      <c r="A62" s="10" t="s">
        <v>91</v>
      </c>
      <c r="B62" s="14" t="s">
        <v>67</v>
      </c>
      <c r="C62" s="14"/>
      <c r="D62" s="53">
        <f>D63+D66+D69+D72+D75+D78+D81+D84</f>
        <v>5757.7</v>
      </c>
      <c r="E62" s="53" t="e">
        <f>E63+E66+E69+E72+E75+E78+E81+E84</f>
        <v>#REF!</v>
      </c>
      <c r="F62" s="53" t="e">
        <f>F63+F66+F69+F72+F75+F78+F81+F84</f>
        <v>#REF!</v>
      </c>
      <c r="G62" s="53">
        <f>G63+G66+G69+G72+G75+G78+G81+G84</f>
        <v>5535.9</v>
      </c>
      <c r="H62" s="53">
        <f>H63+H66+H69+H72+H75+H78+H81+H84</f>
        <v>5600.8</v>
      </c>
      <c r="I62" s="5"/>
    </row>
    <row r="63" spans="1:9" ht="15">
      <c r="A63" s="10" t="s">
        <v>92</v>
      </c>
      <c r="B63" s="14" t="s">
        <v>42</v>
      </c>
      <c r="C63" s="14" t="s">
        <v>4</v>
      </c>
      <c r="D63" s="53">
        <f>D64</f>
        <v>1513.6</v>
      </c>
      <c r="E63" s="67" t="e">
        <f aca="true" t="shared" si="8" ref="D63:H64">E64</f>
        <v>#REF!</v>
      </c>
      <c r="F63" s="67" t="e">
        <f t="shared" si="8"/>
        <v>#REF!</v>
      </c>
      <c r="G63" s="53">
        <f t="shared" si="8"/>
        <v>1413.6</v>
      </c>
      <c r="H63" s="53">
        <f t="shared" si="8"/>
        <v>1513.6</v>
      </c>
      <c r="I63" s="5"/>
    </row>
    <row r="64" spans="1:9" ht="15">
      <c r="A64" s="15" t="s">
        <v>11</v>
      </c>
      <c r="B64" s="22" t="s">
        <v>42</v>
      </c>
      <c r="C64" s="22" t="s">
        <v>21</v>
      </c>
      <c r="D64" s="59">
        <f t="shared" si="8"/>
        <v>1513.6</v>
      </c>
      <c r="E64" s="60" t="e">
        <f t="shared" si="8"/>
        <v>#REF!</v>
      </c>
      <c r="F64" s="60" t="e">
        <f t="shared" si="8"/>
        <v>#REF!</v>
      </c>
      <c r="G64" s="59">
        <f t="shared" si="8"/>
        <v>1413.6</v>
      </c>
      <c r="H64" s="59">
        <f t="shared" si="8"/>
        <v>1513.6</v>
      </c>
      <c r="I64" s="5"/>
    </row>
    <row r="65" spans="1:9" ht="15">
      <c r="A65" s="15" t="s">
        <v>12</v>
      </c>
      <c r="B65" s="22" t="s">
        <v>42</v>
      </c>
      <c r="C65" s="22" t="s">
        <v>22</v>
      </c>
      <c r="D65" s="59">
        <v>1513.6</v>
      </c>
      <c r="E65" s="60" t="e">
        <f>#REF!+#REF!</f>
        <v>#REF!</v>
      </c>
      <c r="F65" s="60" t="e">
        <f>#REF!+#REF!</f>
        <v>#REF!</v>
      </c>
      <c r="G65" s="59">
        <v>1413.6</v>
      </c>
      <c r="H65" s="59">
        <v>1513.6</v>
      </c>
      <c r="I65" s="5"/>
    </row>
    <row r="66" spans="1:9" ht="30.75">
      <c r="A66" s="10" t="s">
        <v>93</v>
      </c>
      <c r="B66" s="14" t="s">
        <v>41</v>
      </c>
      <c r="C66" s="14" t="s">
        <v>4</v>
      </c>
      <c r="D66" s="53">
        <v>5</v>
      </c>
      <c r="E66" s="67"/>
      <c r="F66" s="67"/>
      <c r="G66" s="53">
        <v>5</v>
      </c>
      <c r="H66" s="53">
        <v>5</v>
      </c>
      <c r="I66" s="5"/>
    </row>
    <row r="67" spans="1:9" ht="15">
      <c r="A67" s="15" t="s">
        <v>15</v>
      </c>
      <c r="B67" s="22" t="s">
        <v>41</v>
      </c>
      <c r="C67" s="22" t="s">
        <v>20</v>
      </c>
      <c r="D67" s="59">
        <f>D68</f>
        <v>5</v>
      </c>
      <c r="E67" s="60" t="e">
        <f>E68</f>
        <v>#REF!</v>
      </c>
      <c r="F67" s="60" t="e">
        <f>F68</f>
        <v>#REF!</v>
      </c>
      <c r="G67" s="59">
        <f>G68</f>
        <v>5</v>
      </c>
      <c r="H67" s="59">
        <f>H68</f>
        <v>5</v>
      </c>
      <c r="I67" s="5"/>
    </row>
    <row r="68" spans="1:9" ht="15">
      <c r="A68" s="15" t="s">
        <v>13</v>
      </c>
      <c r="B68" s="22" t="s">
        <v>41</v>
      </c>
      <c r="C68" s="22" t="s">
        <v>7</v>
      </c>
      <c r="D68" s="59">
        <v>5</v>
      </c>
      <c r="E68" s="60" t="e">
        <f>#REF!</f>
        <v>#REF!</v>
      </c>
      <c r="F68" s="60" t="e">
        <f>#REF!</f>
        <v>#REF!</v>
      </c>
      <c r="G68" s="59">
        <v>5</v>
      </c>
      <c r="H68" s="59">
        <v>5</v>
      </c>
      <c r="I68" s="5"/>
    </row>
    <row r="69" spans="1:9" ht="15">
      <c r="A69" s="10" t="s">
        <v>94</v>
      </c>
      <c r="B69" s="14" t="s">
        <v>40</v>
      </c>
      <c r="C69" s="14" t="s">
        <v>4</v>
      </c>
      <c r="D69" s="53">
        <f aca="true" t="shared" si="9" ref="D69:H70">D70</f>
        <v>3474.9</v>
      </c>
      <c r="E69" s="53" t="e">
        <f t="shared" si="9"/>
        <v>#REF!</v>
      </c>
      <c r="F69" s="53" t="e">
        <f t="shared" si="9"/>
        <v>#REF!</v>
      </c>
      <c r="G69" s="53">
        <f t="shared" si="9"/>
        <v>3504.8</v>
      </c>
      <c r="H69" s="53">
        <f t="shared" si="9"/>
        <v>3454.9</v>
      </c>
      <c r="I69" s="5"/>
    </row>
    <row r="70" spans="1:9" ht="15">
      <c r="A70" s="15" t="s">
        <v>11</v>
      </c>
      <c r="B70" s="22" t="s">
        <v>40</v>
      </c>
      <c r="C70" s="22" t="s">
        <v>21</v>
      </c>
      <c r="D70" s="59">
        <f t="shared" si="9"/>
        <v>3474.9</v>
      </c>
      <c r="E70" s="60" t="e">
        <f t="shared" si="9"/>
        <v>#REF!</v>
      </c>
      <c r="F70" s="60" t="e">
        <f t="shared" si="9"/>
        <v>#REF!</v>
      </c>
      <c r="G70" s="59">
        <f t="shared" si="9"/>
        <v>3504.8</v>
      </c>
      <c r="H70" s="59">
        <f t="shared" si="9"/>
        <v>3454.9</v>
      </c>
      <c r="I70" s="5"/>
    </row>
    <row r="71" spans="1:9" ht="15">
      <c r="A71" s="15" t="s">
        <v>12</v>
      </c>
      <c r="B71" s="22" t="s">
        <v>40</v>
      </c>
      <c r="C71" s="22" t="s">
        <v>22</v>
      </c>
      <c r="D71" s="59">
        <v>3474.9</v>
      </c>
      <c r="E71" s="60" t="e">
        <f>#REF!+#REF!</f>
        <v>#REF!</v>
      </c>
      <c r="F71" s="60" t="e">
        <f>#REF!+#REF!</f>
        <v>#REF!</v>
      </c>
      <c r="G71" s="59">
        <v>3504.8</v>
      </c>
      <c r="H71" s="59">
        <v>3454.9</v>
      </c>
      <c r="I71" s="5"/>
    </row>
    <row r="72" spans="1:9" ht="30.75">
      <c r="A72" s="10" t="s">
        <v>95</v>
      </c>
      <c r="B72" s="14" t="s">
        <v>39</v>
      </c>
      <c r="C72" s="14" t="s">
        <v>4</v>
      </c>
      <c r="D72" s="53">
        <f aca="true" t="shared" si="10" ref="D72:H73">D73</f>
        <v>152.3</v>
      </c>
      <c r="E72" s="53" t="e">
        <f t="shared" si="10"/>
        <v>#REF!</v>
      </c>
      <c r="F72" s="53" t="e">
        <f t="shared" si="10"/>
        <v>#REF!</v>
      </c>
      <c r="G72" s="53">
        <f t="shared" si="10"/>
        <v>0</v>
      </c>
      <c r="H72" s="53">
        <f t="shared" si="10"/>
        <v>0</v>
      </c>
      <c r="I72" s="5"/>
    </row>
    <row r="73" spans="1:9" ht="15">
      <c r="A73" s="15" t="s">
        <v>14</v>
      </c>
      <c r="B73" s="22" t="s">
        <v>39</v>
      </c>
      <c r="C73" s="22" t="s">
        <v>23</v>
      </c>
      <c r="D73" s="59">
        <f t="shared" si="10"/>
        <v>152.3</v>
      </c>
      <c r="E73" s="60" t="e">
        <f t="shared" si="10"/>
        <v>#REF!</v>
      </c>
      <c r="F73" s="60" t="e">
        <f t="shared" si="10"/>
        <v>#REF!</v>
      </c>
      <c r="G73" s="59">
        <f t="shared" si="10"/>
        <v>0</v>
      </c>
      <c r="H73" s="59">
        <f t="shared" si="10"/>
        <v>0</v>
      </c>
      <c r="I73" s="5"/>
    </row>
    <row r="74" spans="1:9" ht="15">
      <c r="A74" s="15" t="s">
        <v>26</v>
      </c>
      <c r="B74" s="22" t="s">
        <v>39</v>
      </c>
      <c r="C74" s="22" t="s">
        <v>5</v>
      </c>
      <c r="D74" s="59">
        <v>152.3</v>
      </c>
      <c r="E74" s="60" t="e">
        <f>#REF!</f>
        <v>#REF!</v>
      </c>
      <c r="F74" s="60" t="e">
        <f>#REF!</f>
        <v>#REF!</v>
      </c>
      <c r="G74" s="59">
        <v>0</v>
      </c>
      <c r="H74" s="59">
        <v>0</v>
      </c>
      <c r="I74" s="5"/>
    </row>
    <row r="75" spans="1:9" ht="15">
      <c r="A75" s="10" t="s">
        <v>146</v>
      </c>
      <c r="B75" s="14" t="s">
        <v>145</v>
      </c>
      <c r="C75" s="14" t="s">
        <v>4</v>
      </c>
      <c r="D75" s="53">
        <f aca="true" t="shared" si="11" ref="D75:H76">D76</f>
        <v>349.4</v>
      </c>
      <c r="E75" s="53" t="e">
        <f t="shared" si="11"/>
        <v>#REF!</v>
      </c>
      <c r="F75" s="53" t="e">
        <f t="shared" si="11"/>
        <v>#REF!</v>
      </c>
      <c r="G75" s="53">
        <f t="shared" si="11"/>
        <v>350</v>
      </c>
      <c r="H75" s="53">
        <f t="shared" si="11"/>
        <v>350</v>
      </c>
      <c r="I75" s="5"/>
    </row>
    <row r="76" spans="1:9" ht="15">
      <c r="A76" s="15" t="s">
        <v>74</v>
      </c>
      <c r="B76" s="22" t="s">
        <v>145</v>
      </c>
      <c r="C76" s="22" t="s">
        <v>75</v>
      </c>
      <c r="D76" s="59">
        <f t="shared" si="11"/>
        <v>349.4</v>
      </c>
      <c r="E76" s="59" t="e">
        <f t="shared" si="11"/>
        <v>#REF!</v>
      </c>
      <c r="F76" s="59" t="e">
        <f t="shared" si="11"/>
        <v>#REF!</v>
      </c>
      <c r="G76" s="59">
        <f t="shared" si="11"/>
        <v>350</v>
      </c>
      <c r="H76" s="59">
        <f t="shared" si="11"/>
        <v>350</v>
      </c>
      <c r="I76" s="5"/>
    </row>
    <row r="77" spans="1:9" ht="15">
      <c r="A77" s="44" t="s">
        <v>144</v>
      </c>
      <c r="B77" s="22" t="s">
        <v>145</v>
      </c>
      <c r="C77" s="22" t="s">
        <v>136</v>
      </c>
      <c r="D77" s="59">
        <v>349.4</v>
      </c>
      <c r="E77" s="60" t="e">
        <f>#REF!</f>
        <v>#REF!</v>
      </c>
      <c r="F77" s="60" t="e">
        <f>#REF!</f>
        <v>#REF!</v>
      </c>
      <c r="G77" s="59">
        <v>350</v>
      </c>
      <c r="H77" s="59">
        <v>350</v>
      </c>
      <c r="I77" s="5"/>
    </row>
    <row r="78" spans="1:9" ht="46.5">
      <c r="A78" s="19" t="s">
        <v>129</v>
      </c>
      <c r="B78" s="14" t="s">
        <v>38</v>
      </c>
      <c r="C78" s="14" t="s">
        <v>4</v>
      </c>
      <c r="D78" s="53">
        <f>D79</f>
        <v>245.4</v>
      </c>
      <c r="E78" s="67" t="e">
        <f aca="true" t="shared" si="12" ref="E78:H79">E79</f>
        <v>#REF!</v>
      </c>
      <c r="F78" s="67" t="e">
        <f t="shared" si="12"/>
        <v>#REF!</v>
      </c>
      <c r="G78" s="53">
        <f t="shared" si="12"/>
        <v>245.4</v>
      </c>
      <c r="H78" s="53">
        <f t="shared" si="12"/>
        <v>260.2</v>
      </c>
      <c r="I78" s="5"/>
    </row>
    <row r="79" spans="1:9" ht="15">
      <c r="A79" s="45" t="s">
        <v>11</v>
      </c>
      <c r="B79" s="22" t="s">
        <v>38</v>
      </c>
      <c r="C79" s="22" t="s">
        <v>21</v>
      </c>
      <c r="D79" s="59">
        <f>D80</f>
        <v>245.4</v>
      </c>
      <c r="E79" s="60" t="e">
        <f t="shared" si="12"/>
        <v>#REF!</v>
      </c>
      <c r="F79" s="60" t="e">
        <f t="shared" si="12"/>
        <v>#REF!</v>
      </c>
      <c r="G79" s="59">
        <f t="shared" si="12"/>
        <v>245.4</v>
      </c>
      <c r="H79" s="59">
        <f t="shared" si="12"/>
        <v>260.2</v>
      </c>
      <c r="I79" s="5"/>
    </row>
    <row r="80" spans="1:9" ht="15">
      <c r="A80" s="45" t="s">
        <v>12</v>
      </c>
      <c r="B80" s="22" t="s">
        <v>38</v>
      </c>
      <c r="C80" s="22" t="s">
        <v>22</v>
      </c>
      <c r="D80" s="59">
        <v>245.4</v>
      </c>
      <c r="E80" s="60" t="e">
        <f>#REF!</f>
        <v>#REF!</v>
      </c>
      <c r="F80" s="60" t="e">
        <f>#REF!</f>
        <v>#REF!</v>
      </c>
      <c r="G80" s="59">
        <v>245.4</v>
      </c>
      <c r="H80" s="59">
        <v>260.2</v>
      </c>
      <c r="I80" s="5"/>
    </row>
    <row r="81" spans="1:9" ht="46.5">
      <c r="A81" s="12" t="s">
        <v>96</v>
      </c>
      <c r="B81" s="14" t="s">
        <v>37</v>
      </c>
      <c r="C81" s="14" t="s">
        <v>4</v>
      </c>
      <c r="D81" s="53">
        <f>D82</f>
        <v>13.1</v>
      </c>
      <c r="E81" s="53">
        <f aca="true" t="shared" si="13" ref="E81:H82">E82</f>
        <v>0</v>
      </c>
      <c r="F81" s="53">
        <f t="shared" si="13"/>
        <v>0</v>
      </c>
      <c r="G81" s="53">
        <f t="shared" si="13"/>
        <v>13.1</v>
      </c>
      <c r="H81" s="53">
        <f t="shared" si="13"/>
        <v>13.1</v>
      </c>
      <c r="I81" s="5"/>
    </row>
    <row r="82" spans="1:9" ht="15">
      <c r="A82" s="45" t="s">
        <v>15</v>
      </c>
      <c r="B82" s="22" t="s">
        <v>37</v>
      </c>
      <c r="C82" s="22" t="s">
        <v>20</v>
      </c>
      <c r="D82" s="59">
        <f>D83</f>
        <v>13.1</v>
      </c>
      <c r="E82" s="59">
        <f t="shared" si="13"/>
        <v>0</v>
      </c>
      <c r="F82" s="59">
        <f t="shared" si="13"/>
        <v>0</v>
      </c>
      <c r="G82" s="59">
        <f t="shared" si="13"/>
        <v>13.1</v>
      </c>
      <c r="H82" s="59">
        <f t="shared" si="13"/>
        <v>13.1</v>
      </c>
      <c r="I82" s="5"/>
    </row>
    <row r="83" spans="1:9" ht="15">
      <c r="A83" s="15" t="s">
        <v>13</v>
      </c>
      <c r="B83" s="22" t="s">
        <v>37</v>
      </c>
      <c r="C83" s="22" t="s">
        <v>7</v>
      </c>
      <c r="D83" s="59">
        <v>13.1</v>
      </c>
      <c r="E83" s="60"/>
      <c r="F83" s="60"/>
      <c r="G83" s="59">
        <v>13.1</v>
      </c>
      <c r="H83" s="59">
        <v>13.1</v>
      </c>
      <c r="I83" s="5"/>
    </row>
    <row r="84" spans="1:9" ht="46.5">
      <c r="A84" s="12" t="s">
        <v>97</v>
      </c>
      <c r="B84" s="14" t="s">
        <v>113</v>
      </c>
      <c r="C84" s="14" t="s">
        <v>4</v>
      </c>
      <c r="D84" s="53">
        <f aca="true" t="shared" si="14" ref="D84:H85">D85</f>
        <v>4</v>
      </c>
      <c r="E84" s="53" t="e">
        <f t="shared" si="14"/>
        <v>#REF!</v>
      </c>
      <c r="F84" s="53" t="e">
        <f t="shared" si="14"/>
        <v>#REF!</v>
      </c>
      <c r="G84" s="53">
        <f t="shared" si="14"/>
        <v>4</v>
      </c>
      <c r="H84" s="53">
        <f t="shared" si="14"/>
        <v>4</v>
      </c>
      <c r="I84" s="5"/>
    </row>
    <row r="85" spans="1:9" ht="15">
      <c r="A85" s="45" t="s">
        <v>15</v>
      </c>
      <c r="B85" s="22" t="s">
        <v>113</v>
      </c>
      <c r="C85" s="22" t="s">
        <v>20</v>
      </c>
      <c r="D85" s="59">
        <f t="shared" si="14"/>
        <v>4</v>
      </c>
      <c r="E85" s="60" t="e">
        <f t="shared" si="14"/>
        <v>#REF!</v>
      </c>
      <c r="F85" s="60" t="e">
        <f t="shared" si="14"/>
        <v>#REF!</v>
      </c>
      <c r="G85" s="59">
        <f t="shared" si="14"/>
        <v>4</v>
      </c>
      <c r="H85" s="59">
        <f t="shared" si="14"/>
        <v>4</v>
      </c>
      <c r="I85" s="5"/>
    </row>
    <row r="86" spans="1:9" ht="15">
      <c r="A86" s="15" t="s">
        <v>13</v>
      </c>
      <c r="B86" s="22" t="s">
        <v>113</v>
      </c>
      <c r="C86" s="22" t="s">
        <v>7</v>
      </c>
      <c r="D86" s="59">
        <v>4</v>
      </c>
      <c r="E86" s="60" t="e">
        <f>#REF!</f>
        <v>#REF!</v>
      </c>
      <c r="F86" s="60" t="e">
        <f>#REF!</f>
        <v>#REF!</v>
      </c>
      <c r="G86" s="59">
        <v>4</v>
      </c>
      <c r="H86" s="59">
        <v>4</v>
      </c>
      <c r="I86" s="5"/>
    </row>
    <row r="87" spans="1:9" ht="30.75">
      <c r="A87" s="34" t="s">
        <v>98</v>
      </c>
      <c r="B87" s="38" t="s">
        <v>32</v>
      </c>
      <c r="C87" s="35"/>
      <c r="D87" s="53">
        <f>D88+D93</f>
        <v>10930.3</v>
      </c>
      <c r="E87" s="53">
        <f>E88+E93</f>
        <v>5966.8</v>
      </c>
      <c r="F87" s="53">
        <f>F88+F93</f>
        <v>5966.8</v>
      </c>
      <c r="G87" s="53">
        <f>G88+G93</f>
        <v>10876.2</v>
      </c>
      <c r="H87" s="53">
        <f>H88+H93</f>
        <v>10547.2</v>
      </c>
      <c r="I87" s="5"/>
    </row>
    <row r="88" spans="1:9" ht="30.75">
      <c r="A88" s="10" t="s">
        <v>99</v>
      </c>
      <c r="B88" s="20" t="s">
        <v>69</v>
      </c>
      <c r="C88" s="14" t="s">
        <v>4</v>
      </c>
      <c r="D88" s="53">
        <f>D89+D91</f>
        <v>3169.1</v>
      </c>
      <c r="E88" s="53">
        <f>E89+E91</f>
        <v>670.6</v>
      </c>
      <c r="F88" s="53">
        <f>F89+F91</f>
        <v>670.6</v>
      </c>
      <c r="G88" s="53">
        <f>G89+G91</f>
        <v>2815</v>
      </c>
      <c r="H88" s="53">
        <f>H89+H91</f>
        <v>2786</v>
      </c>
      <c r="I88" s="5"/>
    </row>
    <row r="89" spans="1:9" ht="15">
      <c r="A89" s="15" t="s">
        <v>15</v>
      </c>
      <c r="B89" s="21" t="s">
        <v>69</v>
      </c>
      <c r="C89" s="22" t="s">
        <v>20</v>
      </c>
      <c r="D89" s="59">
        <f>D90</f>
        <v>3127.1</v>
      </c>
      <c r="E89" s="59">
        <f>E90</f>
        <v>670.6</v>
      </c>
      <c r="F89" s="59">
        <f>F90</f>
        <v>670.6</v>
      </c>
      <c r="G89" s="59">
        <f>G90</f>
        <v>2783</v>
      </c>
      <c r="H89" s="59">
        <f>H90</f>
        <v>2753</v>
      </c>
      <c r="I89" s="5"/>
    </row>
    <row r="90" spans="1:9" ht="15">
      <c r="A90" s="15" t="s">
        <v>13</v>
      </c>
      <c r="B90" s="21" t="s">
        <v>69</v>
      </c>
      <c r="C90" s="22" t="s">
        <v>7</v>
      </c>
      <c r="D90" s="59">
        <v>3127.1</v>
      </c>
      <c r="E90" s="59">
        <v>670.6</v>
      </c>
      <c r="F90" s="59">
        <v>670.6</v>
      </c>
      <c r="G90" s="59">
        <v>2783</v>
      </c>
      <c r="H90" s="59">
        <v>2753</v>
      </c>
      <c r="I90" s="5"/>
    </row>
    <row r="91" spans="1:9" ht="15">
      <c r="A91" s="15" t="s">
        <v>16</v>
      </c>
      <c r="B91" s="21" t="s">
        <v>69</v>
      </c>
      <c r="C91" s="22" t="s">
        <v>19</v>
      </c>
      <c r="D91" s="59">
        <f>D92</f>
        <v>42</v>
      </c>
      <c r="E91" s="59">
        <f>E92</f>
        <v>0</v>
      </c>
      <c r="F91" s="59">
        <f>F92</f>
        <v>0</v>
      </c>
      <c r="G91" s="59">
        <f>G92</f>
        <v>32</v>
      </c>
      <c r="H91" s="59">
        <f>H92</f>
        <v>33</v>
      </c>
      <c r="I91" s="5"/>
    </row>
    <row r="92" spans="1:9" ht="15">
      <c r="A92" s="24" t="s">
        <v>17</v>
      </c>
      <c r="B92" s="21" t="s">
        <v>69</v>
      </c>
      <c r="C92" s="22" t="s">
        <v>24</v>
      </c>
      <c r="D92" s="59">
        <v>42</v>
      </c>
      <c r="E92" s="59"/>
      <c r="F92" s="59"/>
      <c r="G92" s="59">
        <v>32</v>
      </c>
      <c r="H92" s="59">
        <v>33</v>
      </c>
      <c r="I92" s="5"/>
    </row>
    <row r="93" spans="1:9" ht="15">
      <c r="A93" s="10" t="s">
        <v>100</v>
      </c>
      <c r="B93" s="20" t="s">
        <v>36</v>
      </c>
      <c r="C93" s="14" t="s">
        <v>4</v>
      </c>
      <c r="D93" s="53">
        <f>D94</f>
        <v>7761.2</v>
      </c>
      <c r="E93" s="53">
        <f>E94</f>
        <v>5296.2</v>
      </c>
      <c r="F93" s="53">
        <f>F94</f>
        <v>5296.2</v>
      </c>
      <c r="G93" s="53">
        <f>G94</f>
        <v>8061.2</v>
      </c>
      <c r="H93" s="53">
        <f>H94</f>
        <v>7761.2</v>
      </c>
      <c r="I93" s="5"/>
    </row>
    <row r="94" spans="1:9" ht="15">
      <c r="A94" s="15" t="s">
        <v>11</v>
      </c>
      <c r="B94" s="21" t="s">
        <v>36</v>
      </c>
      <c r="C94" s="22" t="s">
        <v>21</v>
      </c>
      <c r="D94" s="59">
        <f>D95</f>
        <v>7761.2</v>
      </c>
      <c r="E94" s="59">
        <v>5296.2</v>
      </c>
      <c r="F94" s="59">
        <v>5296.2</v>
      </c>
      <c r="G94" s="59">
        <f>G95</f>
        <v>8061.2</v>
      </c>
      <c r="H94" s="59">
        <f>H95</f>
        <v>7761.2</v>
      </c>
      <c r="I94" s="5"/>
    </row>
    <row r="95" spans="1:9" ht="15">
      <c r="A95" s="15" t="s">
        <v>18</v>
      </c>
      <c r="B95" s="21" t="s">
        <v>36</v>
      </c>
      <c r="C95" s="22" t="s">
        <v>6</v>
      </c>
      <c r="D95" s="59">
        <v>7761.2</v>
      </c>
      <c r="E95" s="59">
        <v>5296.2</v>
      </c>
      <c r="F95" s="59">
        <v>5296.2</v>
      </c>
      <c r="G95" s="59">
        <v>8061.2</v>
      </c>
      <c r="H95" s="59">
        <v>7761.2</v>
      </c>
      <c r="I95" s="5"/>
    </row>
    <row r="96" spans="1:9" ht="26.25" customHeight="1">
      <c r="A96" s="34" t="s">
        <v>104</v>
      </c>
      <c r="B96" s="37" t="s">
        <v>29</v>
      </c>
      <c r="C96" s="37"/>
      <c r="D96" s="52">
        <f>D97+D100</f>
        <v>15</v>
      </c>
      <c r="E96" s="52">
        <f>E97+E100</f>
        <v>0</v>
      </c>
      <c r="F96" s="52">
        <f>F97+F100</f>
        <v>0</v>
      </c>
      <c r="G96" s="52">
        <f>G97+G100</f>
        <v>15</v>
      </c>
      <c r="H96" s="52">
        <f>H97+H100</f>
        <v>15</v>
      </c>
      <c r="I96" s="5"/>
    </row>
    <row r="97" spans="1:9" ht="30.75">
      <c r="A97" s="10" t="s">
        <v>114</v>
      </c>
      <c r="B97" s="14" t="s">
        <v>46</v>
      </c>
      <c r="C97" s="14" t="s">
        <v>4</v>
      </c>
      <c r="D97" s="53">
        <f>D98</f>
        <v>7.5</v>
      </c>
      <c r="E97" s="68"/>
      <c r="F97" s="68"/>
      <c r="G97" s="53">
        <f>G98</f>
        <v>7.5</v>
      </c>
      <c r="H97" s="53">
        <f>H98</f>
        <v>7.5</v>
      </c>
      <c r="I97" s="5"/>
    </row>
    <row r="98" spans="1:9" ht="15">
      <c r="A98" s="15" t="s">
        <v>15</v>
      </c>
      <c r="B98" s="22" t="s">
        <v>46</v>
      </c>
      <c r="C98" s="22" t="s">
        <v>20</v>
      </c>
      <c r="D98" s="59">
        <f>D99</f>
        <v>7.5</v>
      </c>
      <c r="E98" s="69"/>
      <c r="F98" s="69"/>
      <c r="G98" s="59">
        <f>G99</f>
        <v>7.5</v>
      </c>
      <c r="H98" s="59">
        <f>H99</f>
        <v>7.5</v>
      </c>
      <c r="I98" s="5"/>
    </row>
    <row r="99" spans="1:9" ht="15">
      <c r="A99" s="15" t="s">
        <v>13</v>
      </c>
      <c r="B99" s="22" t="s">
        <v>46</v>
      </c>
      <c r="C99" s="22" t="s">
        <v>7</v>
      </c>
      <c r="D99" s="59">
        <v>7.5</v>
      </c>
      <c r="E99" s="69"/>
      <c r="F99" s="69"/>
      <c r="G99" s="59">
        <v>7.5</v>
      </c>
      <c r="H99" s="59">
        <v>7.5</v>
      </c>
      <c r="I99" s="5"/>
    </row>
    <row r="100" spans="1:9" ht="30.75">
      <c r="A100" s="10" t="s">
        <v>115</v>
      </c>
      <c r="B100" s="14" t="s">
        <v>45</v>
      </c>
      <c r="C100" s="14" t="s">
        <v>4</v>
      </c>
      <c r="D100" s="53">
        <f>D101</f>
        <v>7.5</v>
      </c>
      <c r="E100" s="68"/>
      <c r="F100" s="68"/>
      <c r="G100" s="53">
        <f>G101</f>
        <v>7.5</v>
      </c>
      <c r="H100" s="53">
        <f>H101</f>
        <v>7.5</v>
      </c>
      <c r="I100" s="5"/>
    </row>
    <row r="101" spans="1:9" ht="15">
      <c r="A101" s="15" t="s">
        <v>15</v>
      </c>
      <c r="B101" s="22" t="s">
        <v>45</v>
      </c>
      <c r="C101" s="22" t="s">
        <v>20</v>
      </c>
      <c r="D101" s="59">
        <f>D102</f>
        <v>7.5</v>
      </c>
      <c r="E101" s="69"/>
      <c r="F101" s="69"/>
      <c r="G101" s="59">
        <f>G102</f>
        <v>7.5</v>
      </c>
      <c r="H101" s="59">
        <f>H102</f>
        <v>7.5</v>
      </c>
      <c r="I101" s="5"/>
    </row>
    <row r="102" spans="1:9" ht="15">
      <c r="A102" s="15" t="s">
        <v>13</v>
      </c>
      <c r="B102" s="22" t="s">
        <v>45</v>
      </c>
      <c r="C102" s="22" t="s">
        <v>7</v>
      </c>
      <c r="D102" s="59">
        <v>7.5</v>
      </c>
      <c r="E102" s="69"/>
      <c r="F102" s="69"/>
      <c r="G102" s="59">
        <v>7.5</v>
      </c>
      <c r="H102" s="59">
        <v>7.5</v>
      </c>
      <c r="I102" s="5"/>
    </row>
    <row r="103" spans="1:9" ht="28.5" customHeight="1">
      <c r="A103" s="36" t="s">
        <v>101</v>
      </c>
      <c r="B103" s="37" t="s">
        <v>43</v>
      </c>
      <c r="C103" s="37"/>
      <c r="D103" s="52">
        <f>D104+D107+D110</f>
        <v>5148.1</v>
      </c>
      <c r="E103" s="52">
        <f>E104+E107+E110</f>
        <v>0</v>
      </c>
      <c r="F103" s="52">
        <f>F104+F107+F110</f>
        <v>0</v>
      </c>
      <c r="G103" s="52">
        <f>G104+G107+G110</f>
        <v>4706.5</v>
      </c>
      <c r="H103" s="52">
        <f>H104+H107+H110</f>
        <v>4938.6</v>
      </c>
      <c r="I103" s="5"/>
    </row>
    <row r="104" spans="1:9" ht="15">
      <c r="A104" s="10" t="s">
        <v>102</v>
      </c>
      <c r="B104" s="14" t="s">
        <v>44</v>
      </c>
      <c r="C104" s="14" t="s">
        <v>4</v>
      </c>
      <c r="D104" s="53">
        <f>D105</f>
        <v>3268</v>
      </c>
      <c r="E104" s="68"/>
      <c r="F104" s="68"/>
      <c r="G104" s="53">
        <f>G105</f>
        <v>2735.6</v>
      </c>
      <c r="H104" s="53">
        <f>H105</f>
        <v>2872.3</v>
      </c>
      <c r="I104" s="5"/>
    </row>
    <row r="105" spans="1:9" ht="15">
      <c r="A105" s="15" t="s">
        <v>15</v>
      </c>
      <c r="B105" s="22" t="s">
        <v>44</v>
      </c>
      <c r="C105" s="22" t="s">
        <v>20</v>
      </c>
      <c r="D105" s="59">
        <f>D106</f>
        <v>3268</v>
      </c>
      <c r="E105" s="69"/>
      <c r="F105" s="69"/>
      <c r="G105" s="59">
        <f>G106</f>
        <v>2735.6</v>
      </c>
      <c r="H105" s="59">
        <f>H106</f>
        <v>2872.3</v>
      </c>
      <c r="I105" s="5"/>
    </row>
    <row r="106" spans="1:9" ht="15">
      <c r="A106" s="15" t="s">
        <v>13</v>
      </c>
      <c r="B106" s="22" t="s">
        <v>44</v>
      </c>
      <c r="C106" s="22" t="s">
        <v>7</v>
      </c>
      <c r="D106" s="59">
        <v>3268</v>
      </c>
      <c r="E106" s="69"/>
      <c r="F106" s="69"/>
      <c r="G106" s="59">
        <v>2735.6</v>
      </c>
      <c r="H106" s="59">
        <v>2872.3</v>
      </c>
      <c r="I106" s="5"/>
    </row>
    <row r="107" spans="1:9" ht="15">
      <c r="A107" s="47" t="s">
        <v>103</v>
      </c>
      <c r="B107" s="48" t="s">
        <v>126</v>
      </c>
      <c r="C107" s="48" t="s">
        <v>4</v>
      </c>
      <c r="D107" s="52">
        <f>D108</f>
        <v>1817.1</v>
      </c>
      <c r="E107" s="68"/>
      <c r="F107" s="68"/>
      <c r="G107" s="52">
        <f>G108</f>
        <v>1907.9</v>
      </c>
      <c r="H107" s="52">
        <f>H108</f>
        <v>2003.3</v>
      </c>
      <c r="I107" s="5"/>
    </row>
    <row r="108" spans="1:9" ht="15">
      <c r="A108" s="49" t="s">
        <v>15</v>
      </c>
      <c r="B108" s="50" t="s">
        <v>126</v>
      </c>
      <c r="C108" s="50" t="s">
        <v>20</v>
      </c>
      <c r="D108" s="64">
        <f>D109</f>
        <v>1817.1</v>
      </c>
      <c r="E108" s="69"/>
      <c r="F108" s="69"/>
      <c r="G108" s="64">
        <f>G109</f>
        <v>1907.9</v>
      </c>
      <c r="H108" s="64">
        <f>H109</f>
        <v>2003.3</v>
      </c>
      <c r="I108" s="5"/>
    </row>
    <row r="109" spans="1:9" ht="15">
      <c r="A109" s="49" t="s">
        <v>13</v>
      </c>
      <c r="B109" s="50" t="s">
        <v>126</v>
      </c>
      <c r="C109" s="50" t="s">
        <v>7</v>
      </c>
      <c r="D109" s="64">
        <v>1817.1</v>
      </c>
      <c r="E109" s="69"/>
      <c r="F109" s="69"/>
      <c r="G109" s="64">
        <v>1907.9</v>
      </c>
      <c r="H109" s="64">
        <v>2003.3</v>
      </c>
      <c r="I109" s="5"/>
    </row>
    <row r="110" spans="1:9" ht="15">
      <c r="A110" s="47" t="s">
        <v>119</v>
      </c>
      <c r="B110" s="48" t="s">
        <v>120</v>
      </c>
      <c r="C110" s="48" t="s">
        <v>4</v>
      </c>
      <c r="D110" s="52">
        <f>D111</f>
        <v>63</v>
      </c>
      <c r="E110" s="68"/>
      <c r="F110" s="68"/>
      <c r="G110" s="52">
        <f>G111</f>
        <v>63</v>
      </c>
      <c r="H110" s="52">
        <f>H111</f>
        <v>63</v>
      </c>
      <c r="I110" s="5"/>
    </row>
    <row r="111" spans="1:9" ht="15">
      <c r="A111" s="49" t="s">
        <v>15</v>
      </c>
      <c r="B111" s="50" t="s">
        <v>120</v>
      </c>
      <c r="C111" s="50" t="s">
        <v>20</v>
      </c>
      <c r="D111" s="64">
        <f>D112</f>
        <v>63</v>
      </c>
      <c r="E111" s="69"/>
      <c r="F111" s="69"/>
      <c r="G111" s="64">
        <f>G112</f>
        <v>63</v>
      </c>
      <c r="H111" s="64">
        <f>H112</f>
        <v>63</v>
      </c>
      <c r="I111" s="5"/>
    </row>
    <row r="112" spans="1:9" ht="15">
      <c r="A112" s="49" t="s">
        <v>13</v>
      </c>
      <c r="B112" s="50" t="s">
        <v>120</v>
      </c>
      <c r="C112" s="50" t="s">
        <v>7</v>
      </c>
      <c r="D112" s="64">
        <v>63</v>
      </c>
      <c r="E112" s="69"/>
      <c r="F112" s="69"/>
      <c r="G112" s="64">
        <v>63</v>
      </c>
      <c r="H112" s="64">
        <v>63</v>
      </c>
      <c r="I112" s="5"/>
    </row>
    <row r="113" spans="1:9" ht="30.75" customHeight="1">
      <c r="A113" s="36" t="s">
        <v>105</v>
      </c>
      <c r="B113" s="35" t="s">
        <v>52</v>
      </c>
      <c r="C113" s="35"/>
      <c r="D113" s="53">
        <f>D114+D117</f>
        <v>3440</v>
      </c>
      <c r="E113" s="53" t="e">
        <f>E114+E117</f>
        <v>#REF!</v>
      </c>
      <c r="F113" s="53" t="e">
        <f>F114+F117</f>
        <v>#REF!</v>
      </c>
      <c r="G113" s="53">
        <f>G114+G117</f>
        <v>880</v>
      </c>
      <c r="H113" s="53">
        <f>H114+H117</f>
        <v>880</v>
      </c>
      <c r="I113" s="5"/>
    </row>
    <row r="114" spans="1:9" ht="15">
      <c r="A114" s="10" t="s">
        <v>106</v>
      </c>
      <c r="B114" s="14" t="s">
        <v>51</v>
      </c>
      <c r="C114" s="14" t="s">
        <v>4</v>
      </c>
      <c r="D114" s="53">
        <f>D115</f>
        <v>2890</v>
      </c>
      <c r="E114" s="53" t="e">
        <f aca="true" t="shared" si="15" ref="E114:H115">E115</f>
        <v>#REF!</v>
      </c>
      <c r="F114" s="53" t="e">
        <f t="shared" si="15"/>
        <v>#REF!</v>
      </c>
      <c r="G114" s="53">
        <f t="shared" si="15"/>
        <v>330</v>
      </c>
      <c r="H114" s="53">
        <f t="shared" si="15"/>
        <v>330</v>
      </c>
      <c r="I114" s="5"/>
    </row>
    <row r="115" spans="1:9" ht="15">
      <c r="A115" s="15" t="s">
        <v>15</v>
      </c>
      <c r="B115" s="22" t="s">
        <v>51</v>
      </c>
      <c r="C115" s="22" t="s">
        <v>20</v>
      </c>
      <c r="D115" s="59">
        <f>D116</f>
        <v>2890</v>
      </c>
      <c r="E115" s="59" t="e">
        <f t="shared" si="15"/>
        <v>#REF!</v>
      </c>
      <c r="F115" s="59" t="e">
        <f t="shared" si="15"/>
        <v>#REF!</v>
      </c>
      <c r="G115" s="59">
        <f t="shared" si="15"/>
        <v>330</v>
      </c>
      <c r="H115" s="59">
        <f t="shared" si="15"/>
        <v>330</v>
      </c>
      <c r="I115" s="5"/>
    </row>
    <row r="116" spans="1:9" ht="15">
      <c r="A116" s="15" t="s">
        <v>13</v>
      </c>
      <c r="B116" s="22" t="s">
        <v>51</v>
      </c>
      <c r="C116" s="22" t="s">
        <v>7</v>
      </c>
      <c r="D116" s="59">
        <v>2890</v>
      </c>
      <c r="E116" s="59" t="e">
        <f>#REF!</f>
        <v>#REF!</v>
      </c>
      <c r="F116" s="59" t="e">
        <f>#REF!</f>
        <v>#REF!</v>
      </c>
      <c r="G116" s="59">
        <v>330</v>
      </c>
      <c r="H116" s="59">
        <v>330</v>
      </c>
      <c r="I116" s="5"/>
    </row>
    <row r="117" spans="1:9" ht="15">
      <c r="A117" s="10" t="s">
        <v>107</v>
      </c>
      <c r="B117" s="14" t="s">
        <v>50</v>
      </c>
      <c r="C117" s="14" t="s">
        <v>4</v>
      </c>
      <c r="D117" s="53">
        <f>D118</f>
        <v>550</v>
      </c>
      <c r="E117" s="53" t="e">
        <f aca="true" t="shared" si="16" ref="E117:H118">E118</f>
        <v>#REF!</v>
      </c>
      <c r="F117" s="53" t="e">
        <f t="shared" si="16"/>
        <v>#REF!</v>
      </c>
      <c r="G117" s="53">
        <f t="shared" si="16"/>
        <v>550</v>
      </c>
      <c r="H117" s="53">
        <f t="shared" si="16"/>
        <v>550</v>
      </c>
      <c r="I117" s="5"/>
    </row>
    <row r="118" spans="1:9" ht="15">
      <c r="A118" s="15" t="s">
        <v>15</v>
      </c>
      <c r="B118" s="22" t="s">
        <v>50</v>
      </c>
      <c r="C118" s="22" t="s">
        <v>20</v>
      </c>
      <c r="D118" s="59">
        <f>D119</f>
        <v>550</v>
      </c>
      <c r="E118" s="59" t="e">
        <f t="shared" si="16"/>
        <v>#REF!</v>
      </c>
      <c r="F118" s="59" t="e">
        <f t="shared" si="16"/>
        <v>#REF!</v>
      </c>
      <c r="G118" s="59">
        <f t="shared" si="16"/>
        <v>550</v>
      </c>
      <c r="H118" s="59">
        <f t="shared" si="16"/>
        <v>550</v>
      </c>
      <c r="I118" s="5"/>
    </row>
    <row r="119" spans="1:9" ht="15">
      <c r="A119" s="15" t="s">
        <v>13</v>
      </c>
      <c r="B119" s="22" t="s">
        <v>50</v>
      </c>
      <c r="C119" s="22" t="s">
        <v>7</v>
      </c>
      <c r="D119" s="59">
        <v>550</v>
      </c>
      <c r="E119" s="59" t="e">
        <f>#REF!</f>
        <v>#REF!</v>
      </c>
      <c r="F119" s="59" t="e">
        <f>#REF!</f>
        <v>#REF!</v>
      </c>
      <c r="G119" s="59">
        <v>550</v>
      </c>
      <c r="H119" s="59">
        <v>550</v>
      </c>
      <c r="I119" s="5"/>
    </row>
    <row r="120" spans="1:8" ht="36.75" customHeight="1">
      <c r="A120" s="34" t="s">
        <v>108</v>
      </c>
      <c r="B120" s="35" t="s">
        <v>49</v>
      </c>
      <c r="C120" s="35"/>
      <c r="D120" s="53">
        <f>D121+D134</f>
        <v>11995.2</v>
      </c>
      <c r="E120" s="53" t="e">
        <f>E121+E134</f>
        <v>#REF!</v>
      </c>
      <c r="F120" s="53" t="e">
        <f>F121+F134</f>
        <v>#REF!</v>
      </c>
      <c r="G120" s="53">
        <f>G121+G134</f>
        <v>4875</v>
      </c>
      <c r="H120" s="53">
        <f>H121+H134</f>
        <v>5128</v>
      </c>
    </row>
    <row r="121" spans="1:8" ht="24" customHeight="1">
      <c r="A121" s="10" t="s">
        <v>76</v>
      </c>
      <c r="B121" s="14" t="s">
        <v>71</v>
      </c>
      <c r="C121" s="14"/>
      <c r="D121" s="53">
        <f>D122+D125+D131+D128</f>
        <v>9419.1</v>
      </c>
      <c r="E121" s="53" t="e">
        <f>E122+E125+E131+E128</f>
        <v>#REF!</v>
      </c>
      <c r="F121" s="53" t="e">
        <f>F122+F125+F131+F128</f>
        <v>#REF!</v>
      </c>
      <c r="G121" s="53">
        <f>G122+G125+G131+G128</f>
        <v>2264.4</v>
      </c>
      <c r="H121" s="53">
        <f>H122+H125+H131+H128</f>
        <v>2413</v>
      </c>
    </row>
    <row r="122" spans="1:8" ht="15">
      <c r="A122" s="10" t="s">
        <v>109</v>
      </c>
      <c r="B122" s="14" t="s">
        <v>47</v>
      </c>
      <c r="C122" s="14" t="s">
        <v>4</v>
      </c>
      <c r="D122" s="53">
        <f>D123</f>
        <v>6867</v>
      </c>
      <c r="E122" s="67" t="e">
        <f aca="true" t="shared" si="17" ref="E122:H123">E123</f>
        <v>#REF!</v>
      </c>
      <c r="F122" s="67" t="e">
        <f t="shared" si="17"/>
        <v>#REF!</v>
      </c>
      <c r="G122" s="53">
        <f t="shared" si="17"/>
        <v>2264.1</v>
      </c>
      <c r="H122" s="53">
        <f t="shared" si="17"/>
        <v>2412.7</v>
      </c>
    </row>
    <row r="123" spans="1:8" ht="15">
      <c r="A123" s="15" t="s">
        <v>15</v>
      </c>
      <c r="B123" s="22" t="s">
        <v>47</v>
      </c>
      <c r="C123" s="22" t="s">
        <v>20</v>
      </c>
      <c r="D123" s="59">
        <f>D124</f>
        <v>6867</v>
      </c>
      <c r="E123" s="60" t="e">
        <f t="shared" si="17"/>
        <v>#REF!</v>
      </c>
      <c r="F123" s="60" t="e">
        <f t="shared" si="17"/>
        <v>#REF!</v>
      </c>
      <c r="G123" s="59">
        <f t="shared" si="17"/>
        <v>2264.1</v>
      </c>
      <c r="H123" s="59">
        <f t="shared" si="17"/>
        <v>2412.7</v>
      </c>
    </row>
    <row r="124" spans="1:8" ht="15">
      <c r="A124" s="15" t="s">
        <v>13</v>
      </c>
      <c r="B124" s="22" t="s">
        <v>47</v>
      </c>
      <c r="C124" s="22" t="s">
        <v>7</v>
      </c>
      <c r="D124" s="59">
        <v>6867</v>
      </c>
      <c r="E124" s="60" t="e">
        <f>#REF!</f>
        <v>#REF!</v>
      </c>
      <c r="F124" s="60" t="e">
        <f>#REF!</f>
        <v>#REF!</v>
      </c>
      <c r="G124" s="59">
        <v>2264.1</v>
      </c>
      <c r="H124" s="59">
        <v>2412.7</v>
      </c>
    </row>
    <row r="125" spans="1:8" ht="30.75">
      <c r="A125" s="10" t="s">
        <v>110</v>
      </c>
      <c r="B125" s="14" t="s">
        <v>73</v>
      </c>
      <c r="C125" s="14" t="s">
        <v>4</v>
      </c>
      <c r="D125" s="53">
        <f aca="true" t="shared" si="18" ref="D125:H126">D126</f>
        <v>0.3</v>
      </c>
      <c r="E125" s="53">
        <f t="shared" si="18"/>
        <v>0</v>
      </c>
      <c r="F125" s="53">
        <f t="shared" si="18"/>
        <v>0</v>
      </c>
      <c r="G125" s="53">
        <f t="shared" si="18"/>
        <v>0.3</v>
      </c>
      <c r="H125" s="53">
        <f t="shared" si="18"/>
        <v>0.3</v>
      </c>
    </row>
    <row r="126" spans="1:8" ht="15">
      <c r="A126" s="15" t="s">
        <v>15</v>
      </c>
      <c r="B126" s="22" t="s">
        <v>73</v>
      </c>
      <c r="C126" s="22" t="s">
        <v>20</v>
      </c>
      <c r="D126" s="59">
        <f t="shared" si="18"/>
        <v>0.3</v>
      </c>
      <c r="E126" s="59">
        <f t="shared" si="18"/>
        <v>0</v>
      </c>
      <c r="F126" s="59">
        <f t="shared" si="18"/>
        <v>0</v>
      </c>
      <c r="G126" s="59">
        <f t="shared" si="18"/>
        <v>0.3</v>
      </c>
      <c r="H126" s="59">
        <f t="shared" si="18"/>
        <v>0.3</v>
      </c>
    </row>
    <row r="127" spans="1:8" ht="15">
      <c r="A127" s="15" t="s">
        <v>13</v>
      </c>
      <c r="B127" s="22" t="s">
        <v>73</v>
      </c>
      <c r="C127" s="22" t="s">
        <v>7</v>
      </c>
      <c r="D127" s="59">
        <v>0.3</v>
      </c>
      <c r="E127" s="60"/>
      <c r="F127" s="60"/>
      <c r="G127" s="59">
        <v>0.3</v>
      </c>
      <c r="H127" s="59">
        <v>0.3</v>
      </c>
    </row>
    <row r="128" spans="1:8" ht="30.75">
      <c r="A128" s="10" t="s">
        <v>140</v>
      </c>
      <c r="B128" s="14" t="s">
        <v>138</v>
      </c>
      <c r="C128" s="14" t="s">
        <v>4</v>
      </c>
      <c r="D128" s="53">
        <f aca="true" t="shared" si="19" ref="D128:H129">D129</f>
        <v>2288.8</v>
      </c>
      <c r="E128" s="53">
        <f t="shared" si="19"/>
        <v>0</v>
      </c>
      <c r="F128" s="53">
        <f t="shared" si="19"/>
        <v>0</v>
      </c>
      <c r="G128" s="53">
        <f t="shared" si="19"/>
        <v>0</v>
      </c>
      <c r="H128" s="53">
        <f t="shared" si="19"/>
        <v>0</v>
      </c>
    </row>
    <row r="129" spans="1:8" ht="15">
      <c r="A129" s="15" t="s">
        <v>15</v>
      </c>
      <c r="B129" s="22" t="s">
        <v>138</v>
      </c>
      <c r="C129" s="22" t="s">
        <v>20</v>
      </c>
      <c r="D129" s="59">
        <f t="shared" si="19"/>
        <v>2288.8</v>
      </c>
      <c r="E129" s="59">
        <f t="shared" si="19"/>
        <v>0</v>
      </c>
      <c r="F129" s="59">
        <f t="shared" si="19"/>
        <v>0</v>
      </c>
      <c r="G129" s="59">
        <f t="shared" si="19"/>
        <v>0</v>
      </c>
      <c r="H129" s="59">
        <f t="shared" si="19"/>
        <v>0</v>
      </c>
    </row>
    <row r="130" spans="1:8" ht="15">
      <c r="A130" s="15" t="s">
        <v>13</v>
      </c>
      <c r="B130" s="22" t="s">
        <v>138</v>
      </c>
      <c r="C130" s="22" t="s">
        <v>7</v>
      </c>
      <c r="D130" s="59">
        <v>2288.8</v>
      </c>
      <c r="E130" s="60"/>
      <c r="F130" s="60"/>
      <c r="G130" s="59">
        <v>0</v>
      </c>
      <c r="H130" s="59">
        <v>0</v>
      </c>
    </row>
    <row r="131" spans="1:8" ht="30.75">
      <c r="A131" s="10" t="s">
        <v>147</v>
      </c>
      <c r="B131" s="14" t="s">
        <v>118</v>
      </c>
      <c r="C131" s="14" t="s">
        <v>4</v>
      </c>
      <c r="D131" s="53">
        <f aca="true" t="shared" si="20" ref="D131:H132">D132</f>
        <v>263</v>
      </c>
      <c r="E131" s="53">
        <f t="shared" si="20"/>
        <v>0</v>
      </c>
      <c r="F131" s="53">
        <f t="shared" si="20"/>
        <v>0</v>
      </c>
      <c r="G131" s="53">
        <f t="shared" si="20"/>
        <v>0</v>
      </c>
      <c r="H131" s="53">
        <f t="shared" si="20"/>
        <v>0</v>
      </c>
    </row>
    <row r="132" spans="1:8" ht="15">
      <c r="A132" s="15" t="s">
        <v>15</v>
      </c>
      <c r="B132" s="22" t="s">
        <v>118</v>
      </c>
      <c r="C132" s="22" t="s">
        <v>20</v>
      </c>
      <c r="D132" s="59">
        <f t="shared" si="20"/>
        <v>263</v>
      </c>
      <c r="E132" s="59">
        <f t="shared" si="20"/>
        <v>0</v>
      </c>
      <c r="F132" s="59">
        <f t="shared" si="20"/>
        <v>0</v>
      </c>
      <c r="G132" s="59">
        <f t="shared" si="20"/>
        <v>0</v>
      </c>
      <c r="H132" s="59">
        <f t="shared" si="20"/>
        <v>0</v>
      </c>
    </row>
    <row r="133" spans="1:8" ht="15">
      <c r="A133" s="15" t="s">
        <v>13</v>
      </c>
      <c r="B133" s="22" t="s">
        <v>118</v>
      </c>
      <c r="C133" s="22" t="s">
        <v>7</v>
      </c>
      <c r="D133" s="59">
        <v>263</v>
      </c>
      <c r="E133" s="60"/>
      <c r="F133" s="60"/>
      <c r="G133" s="59">
        <v>0</v>
      </c>
      <c r="H133" s="59">
        <v>0</v>
      </c>
    </row>
    <row r="134" spans="1:8" ht="22.5" customHeight="1">
      <c r="A134" s="12" t="s">
        <v>2</v>
      </c>
      <c r="B134" s="14" t="s">
        <v>70</v>
      </c>
      <c r="C134" s="14"/>
      <c r="D134" s="53">
        <f>D135</f>
        <v>2576.1</v>
      </c>
      <c r="E134" s="53" t="e">
        <f>E135</f>
        <v>#REF!</v>
      </c>
      <c r="F134" s="53" t="e">
        <f>F135</f>
        <v>#REF!</v>
      </c>
      <c r="G134" s="53">
        <f>G135</f>
        <v>2610.6</v>
      </c>
      <c r="H134" s="53">
        <f>H135</f>
        <v>2715</v>
      </c>
    </row>
    <row r="135" spans="1:8" ht="24.75" customHeight="1">
      <c r="A135" s="10" t="s">
        <v>130</v>
      </c>
      <c r="B135" s="14" t="s">
        <v>48</v>
      </c>
      <c r="C135" s="14" t="s">
        <v>4</v>
      </c>
      <c r="D135" s="53">
        <f aca="true" t="shared" si="21" ref="D135:H136">D136</f>
        <v>2576.1</v>
      </c>
      <c r="E135" s="67" t="e">
        <f t="shared" si="21"/>
        <v>#REF!</v>
      </c>
      <c r="F135" s="67" t="e">
        <f t="shared" si="21"/>
        <v>#REF!</v>
      </c>
      <c r="G135" s="53">
        <f t="shared" si="21"/>
        <v>2610.6</v>
      </c>
      <c r="H135" s="53">
        <f t="shared" si="21"/>
        <v>2715</v>
      </c>
    </row>
    <row r="136" spans="1:8" ht="15">
      <c r="A136" s="15" t="s">
        <v>16</v>
      </c>
      <c r="B136" s="22" t="s">
        <v>48</v>
      </c>
      <c r="C136" s="22" t="s">
        <v>19</v>
      </c>
      <c r="D136" s="59">
        <f t="shared" si="21"/>
        <v>2576.1</v>
      </c>
      <c r="E136" s="60" t="e">
        <f t="shared" si="21"/>
        <v>#REF!</v>
      </c>
      <c r="F136" s="60" t="e">
        <f t="shared" si="21"/>
        <v>#REF!</v>
      </c>
      <c r="G136" s="59">
        <f t="shared" si="21"/>
        <v>2610.6</v>
      </c>
      <c r="H136" s="59">
        <f t="shared" si="21"/>
        <v>2715</v>
      </c>
    </row>
    <row r="137" spans="1:8" ht="15">
      <c r="A137" s="46" t="s">
        <v>117</v>
      </c>
      <c r="B137" s="22" t="s">
        <v>48</v>
      </c>
      <c r="C137" s="22" t="s">
        <v>116</v>
      </c>
      <c r="D137" s="59">
        <v>2576.1</v>
      </c>
      <c r="E137" s="60" t="e">
        <f>#REF!</f>
        <v>#REF!</v>
      </c>
      <c r="F137" s="60" t="e">
        <f>#REF!</f>
        <v>#REF!</v>
      </c>
      <c r="G137" s="59">
        <v>2610.6</v>
      </c>
      <c r="H137" s="59">
        <v>2715</v>
      </c>
    </row>
  </sheetData>
  <sheetProtection/>
  <autoFilter ref="A5:H137"/>
  <mergeCells count="3">
    <mergeCell ref="C2:H2"/>
    <mergeCell ref="A3:H3"/>
    <mergeCell ref="C1:H1"/>
  </mergeCells>
  <printOptions/>
  <pageMargins left="0.11811023622047245" right="0.11811023622047245" top="0.35433070866141736" bottom="0.35433070866141736" header="0.31496062992125984" footer="0.31496062992125984"/>
  <pageSetup fitToHeight="38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Бухгалтер</cp:lastModifiedBy>
  <cp:lastPrinted>2021-02-16T07:51:06Z</cp:lastPrinted>
  <dcterms:created xsi:type="dcterms:W3CDTF">2010-11-01T11:35:27Z</dcterms:created>
  <dcterms:modified xsi:type="dcterms:W3CDTF">2021-03-30T05:16:39Z</dcterms:modified>
  <cp:category/>
  <cp:version/>
  <cp:contentType/>
  <cp:contentStatus/>
</cp:coreProperties>
</file>